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wner\Desktop\WORK ON\Agencies\"/>
    </mc:Choice>
  </mc:AlternateContent>
  <bookViews>
    <workbookView xWindow="0" yWindow="0" windowWidth="23040" windowHeight="9192" firstSheet="2" activeTab="4"/>
  </bookViews>
  <sheets>
    <sheet name="1st DRAFT Feb2020" sheetId="1" r:id="rId1"/>
    <sheet name="2nd DRAFT April2020" sheetId="2" r:id="rId2"/>
    <sheet name="3rd DRAFT May2020" sheetId="3" r:id="rId3"/>
    <sheet name="4th DRAFT June2020" sheetId="4" r:id="rId4"/>
    <sheet name="4th DRAFT June2020 (2)" sheetId="5"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9" i="5" l="1"/>
  <c r="F16" i="5" l="1"/>
  <c r="F19" i="5" s="1"/>
  <c r="G15" i="5"/>
  <c r="G14" i="5"/>
  <c r="G13" i="5"/>
  <c r="G11" i="5"/>
  <c r="G10" i="5"/>
  <c r="G8" i="5"/>
  <c r="G7" i="5"/>
  <c r="G5" i="5"/>
  <c r="G16" i="5" l="1"/>
  <c r="G19" i="5" s="1"/>
  <c r="I16" i="4"/>
  <c r="I20" i="4" s="1"/>
  <c r="G16" i="4"/>
  <c r="G20" i="4" s="1"/>
  <c r="F16" i="4"/>
  <c r="F20" i="4" s="1"/>
  <c r="B20" i="4"/>
  <c r="H15" i="4"/>
  <c r="H14" i="4"/>
  <c r="H13" i="4"/>
  <c r="H12" i="4"/>
  <c r="H11" i="4"/>
  <c r="H10" i="4"/>
  <c r="H8" i="4"/>
  <c r="H7" i="4"/>
  <c r="H5" i="4"/>
  <c r="H3" i="4"/>
  <c r="H16" i="4" l="1"/>
  <c r="H20" i="4" s="1"/>
  <c r="I20" i="3"/>
  <c r="I24" i="3" s="1"/>
  <c r="F20" i="3" l="1"/>
  <c r="F24" i="3" s="1"/>
  <c r="G20" i="3"/>
  <c r="G24" i="3" s="1"/>
  <c r="B20" i="3"/>
  <c r="B24" i="3" s="1"/>
  <c r="H19" i="3"/>
  <c r="H17" i="3"/>
  <c r="H16" i="3"/>
  <c r="H15" i="3"/>
  <c r="H14" i="3"/>
  <c r="H13" i="3"/>
  <c r="H11" i="3"/>
  <c r="H10" i="3"/>
  <c r="H8" i="3"/>
  <c r="H6" i="3"/>
  <c r="H20" i="3" s="1"/>
  <c r="H24" i="3" s="1"/>
  <c r="G20" i="2"/>
  <c r="G24" i="2"/>
  <c r="H20" i="2" l="1"/>
  <c r="H24" i="2" s="1"/>
  <c r="I20" i="2" l="1"/>
  <c r="I24" i="2" s="1"/>
  <c r="B20" i="2"/>
  <c r="B24" i="2" s="1"/>
  <c r="J19" i="2"/>
  <c r="J17" i="2"/>
  <c r="J16" i="2"/>
  <c r="J15" i="2"/>
  <c r="J14" i="2"/>
  <c r="J13" i="2"/>
  <c r="J12" i="2"/>
  <c r="J11" i="2"/>
  <c r="J10" i="2"/>
  <c r="J8" i="2"/>
  <c r="J7" i="2"/>
  <c r="J6" i="2"/>
  <c r="J5" i="2"/>
  <c r="J4" i="2"/>
  <c r="J3" i="2"/>
  <c r="J20" i="2" l="1"/>
  <c r="J24" i="2" s="1"/>
  <c r="C19" i="1"/>
  <c r="C17" i="1"/>
  <c r="C16" i="1"/>
  <c r="C15" i="1"/>
  <c r="C14" i="1"/>
  <c r="C13" i="1"/>
  <c r="C12" i="1"/>
  <c r="C11" i="1"/>
  <c r="C10" i="1"/>
  <c r="C9" i="1"/>
  <c r="C8" i="1"/>
  <c r="C7" i="1"/>
  <c r="C6" i="1"/>
  <c r="C5" i="1"/>
  <c r="C4" i="1"/>
  <c r="C3" i="1"/>
  <c r="C2" i="1"/>
  <c r="B20" i="1"/>
  <c r="B24" i="1" s="1"/>
  <c r="C20" i="1" l="1"/>
  <c r="C24" i="1" l="1"/>
  <c r="H27" i="1" s="1"/>
  <c r="H26" i="1" l="1"/>
</calcChain>
</file>

<file path=xl/sharedStrings.xml><?xml version="1.0" encoding="utf-8"?>
<sst xmlns="http://schemas.openxmlformats.org/spreadsheetml/2006/main" count="394" uniqueCount="105">
  <si>
    <t>AGENCY</t>
  </si>
  <si>
    <t>A New Generation</t>
  </si>
  <si>
    <t>Ability Tree Florida</t>
  </si>
  <si>
    <t>Arc Nature Coast</t>
  </si>
  <si>
    <t>Boy Scouts of America</t>
  </si>
  <si>
    <t>Boys &amp; Girls Club</t>
  </si>
  <si>
    <t>Catholic Charities</t>
  </si>
  <si>
    <t>Dawn Center</t>
  </si>
  <si>
    <t>Deaf &amp; Hard of Hearing</t>
  </si>
  <si>
    <t>Early Learing Coalition</t>
  </si>
  <si>
    <t>Jericho Road Ministries</t>
  </si>
  <si>
    <t>Lighthouse for Visually Impaired &amp; Blind</t>
  </si>
  <si>
    <t>Mid FL Community Services (CAC)</t>
  </si>
  <si>
    <t>Mid FL Homeless Coalition</t>
  </si>
  <si>
    <t>NAMI Hernando, Inc</t>
  </si>
  <si>
    <t>People Helping People</t>
  </si>
  <si>
    <t>St. Vincent de Paul</t>
  </si>
  <si>
    <t>Youth &amp; Family Alternatives</t>
  </si>
  <si>
    <t>Dolly Parton Imagination Library</t>
  </si>
  <si>
    <t>NO</t>
  </si>
  <si>
    <t>YES</t>
  </si>
  <si>
    <t>Green</t>
  </si>
  <si>
    <t>Yellow</t>
  </si>
  <si>
    <t>Red</t>
  </si>
  <si>
    <t>TOTAL CIG</t>
  </si>
  <si>
    <t>ALICE supported programs?</t>
  </si>
  <si>
    <t>211 Hernando</t>
  </si>
  <si>
    <t>2nd qrt report late. Name change? Transitioning?</t>
  </si>
  <si>
    <t>X</t>
  </si>
  <si>
    <t>TOTAL CIG 18 Agencies/ 22 Programs</t>
  </si>
  <si>
    <t>ANNUAL SAVINGS @ 50% PY REDUCTION &amp; ELIMINATING 211 &amp; DPIL</t>
  </si>
  <si>
    <t>ANNUAL SAVINGS @ 50% PY REDUCTION &amp; CONTINUING 211 &amp; DPIL</t>
  </si>
  <si>
    <t>Concerns/ Comments</t>
  </si>
  <si>
    <t>Potential 50% less PY Renewal 20/21</t>
  </si>
  <si>
    <t>CIG Allocations 19/20</t>
  </si>
  <si>
    <t>1st qrt report late. Reporting inaccuracies</t>
  </si>
  <si>
    <t xml:space="preserve">2nd qrt report late. Questionable reported figures. Statewide changes may take place with DCF. </t>
  </si>
  <si>
    <t>Staffing issues, unable to provide services. No allocations as of Feb 2020</t>
  </si>
  <si>
    <t>Concerns w/ national affiliation bankruptcy &amp; on-going abuse charges</t>
  </si>
  <si>
    <t>United Cerebral Palsy (UCP)</t>
  </si>
  <si>
    <t>Presentation dependability? 2nd qrt report late. Absent for 2nd qrt meeting.  Did NOT provide Publix Tys</t>
  </si>
  <si>
    <t>TOTAL INVESTMENTS</t>
  </si>
  <si>
    <t>Unsure how successful program will be moving forward without face to face suervices</t>
  </si>
  <si>
    <r>
      <rPr>
        <b/>
        <i/>
        <sz val="9"/>
        <color rgb="FFFF0000"/>
        <rFont val="Arial"/>
        <family val="2"/>
      </rPr>
      <t xml:space="preserve">(PLAN A)   </t>
    </r>
    <r>
      <rPr>
        <b/>
        <sz val="9"/>
        <color theme="1"/>
        <rFont val="Arial"/>
        <family val="2"/>
      </rPr>
      <t xml:space="preserve">             </t>
    </r>
    <r>
      <rPr>
        <b/>
        <u/>
        <sz val="9"/>
        <color theme="1"/>
        <rFont val="Arial"/>
        <family val="2"/>
      </rPr>
      <t>3</t>
    </r>
    <r>
      <rPr>
        <b/>
        <sz val="9"/>
        <color theme="1"/>
        <rFont val="Arial"/>
        <family val="2"/>
      </rPr>
      <t xml:space="preserve"> MONTH Immediate Needs </t>
    </r>
  </si>
  <si>
    <r>
      <rPr>
        <b/>
        <i/>
        <sz val="9"/>
        <color rgb="FFFF0000"/>
        <rFont val="Arial"/>
        <family val="2"/>
      </rPr>
      <t xml:space="preserve">(PLAN B) </t>
    </r>
    <r>
      <rPr>
        <b/>
        <sz val="9"/>
        <color theme="1"/>
        <rFont val="Arial"/>
        <family val="2"/>
      </rPr>
      <t xml:space="preserve">                </t>
    </r>
    <r>
      <rPr>
        <b/>
        <u/>
        <sz val="9"/>
        <color theme="1"/>
        <rFont val="Arial"/>
        <family val="2"/>
      </rPr>
      <t>3</t>
    </r>
    <r>
      <rPr>
        <b/>
        <sz val="9"/>
        <color theme="1"/>
        <rFont val="Arial"/>
        <family val="2"/>
      </rPr>
      <t xml:space="preserve"> MONTH AWARD based off of PY allocations</t>
    </r>
  </si>
  <si>
    <r>
      <rPr>
        <b/>
        <i/>
        <sz val="9"/>
        <color rgb="FFFF0000"/>
        <rFont val="Arial"/>
        <family val="2"/>
      </rPr>
      <t xml:space="preserve">(PLAN C) </t>
    </r>
    <r>
      <rPr>
        <b/>
        <sz val="9"/>
        <color theme="1"/>
        <rFont val="Arial"/>
        <family val="2"/>
      </rPr>
      <t xml:space="preserve">                </t>
    </r>
    <r>
      <rPr>
        <b/>
        <u/>
        <sz val="9"/>
        <color theme="1"/>
        <rFont val="Arial"/>
        <family val="2"/>
      </rPr>
      <t>3</t>
    </r>
    <r>
      <rPr>
        <b/>
        <sz val="9"/>
        <color theme="1"/>
        <rFont val="Arial"/>
        <family val="2"/>
      </rPr>
      <t xml:space="preserve"> MONTH AWARD based off of 50% less PY</t>
    </r>
  </si>
  <si>
    <r>
      <rPr>
        <b/>
        <i/>
        <sz val="9"/>
        <color rgb="FFFF0000"/>
        <rFont val="Arial"/>
        <family val="2"/>
      </rPr>
      <t xml:space="preserve">(PLAN D) </t>
    </r>
    <r>
      <rPr>
        <b/>
        <sz val="9"/>
        <color theme="1"/>
        <rFont val="Arial"/>
        <family val="2"/>
      </rPr>
      <t xml:space="preserve">                </t>
    </r>
    <r>
      <rPr>
        <b/>
        <u/>
        <sz val="9"/>
        <color theme="1"/>
        <rFont val="Arial"/>
        <family val="2"/>
      </rPr>
      <t>6</t>
    </r>
    <r>
      <rPr>
        <b/>
        <sz val="9"/>
        <color theme="1"/>
        <rFont val="Arial"/>
        <family val="2"/>
      </rPr>
      <t xml:space="preserve"> MONTH AWARD based off of 50% less PY</t>
    </r>
  </si>
  <si>
    <r>
      <rPr>
        <b/>
        <i/>
        <sz val="9"/>
        <color rgb="FFFF0000"/>
        <rFont val="Arial"/>
        <family val="2"/>
      </rPr>
      <t>(PLAN E)</t>
    </r>
    <r>
      <rPr>
        <b/>
        <sz val="9"/>
        <color theme="1"/>
        <rFont val="Arial"/>
        <family val="2"/>
      </rPr>
      <t xml:space="preserve">         </t>
    </r>
    <r>
      <rPr>
        <b/>
        <u/>
        <sz val="9"/>
        <color theme="1"/>
        <rFont val="Arial"/>
        <family val="2"/>
      </rPr>
      <t>12</t>
    </r>
    <r>
      <rPr>
        <b/>
        <sz val="9"/>
        <color theme="1"/>
        <rFont val="Arial"/>
        <family val="2"/>
      </rPr>
      <t xml:space="preserve"> MONTH 50% less PY Renewal 20/21</t>
    </r>
  </si>
  <si>
    <t>?</t>
  </si>
  <si>
    <t>Concerns w/ national affiliation bankruptcy &amp; on-going abuse charges. Virtual services.</t>
  </si>
  <si>
    <t>CAA</t>
  </si>
  <si>
    <t>FTH</t>
  </si>
  <si>
    <t>CAA- employment YES. FTH- none at this time.</t>
  </si>
  <si>
    <t>Annual</t>
  </si>
  <si>
    <t>RS</t>
  </si>
  <si>
    <t>CS</t>
  </si>
  <si>
    <t>Q3 report late. Concerns w/ national affiliation bankruptcy &amp; on-going abuse charges. Virtual services.</t>
  </si>
  <si>
    <t>MAY + JUNE 19/20 Remaining Allocations      (still operating &amp; essential)</t>
  </si>
  <si>
    <t>2nd qrt report late. Name change? Transitioning? Closed due to schools.</t>
  </si>
  <si>
    <t>Presentation dependability? 2nd qrt report late. Absent for 2nd qrt meeting.  Did NOT provide Publix Tys. Support Group changes</t>
  </si>
  <si>
    <t>Weak program reports</t>
  </si>
  <si>
    <t>Not reporting unduplicated counts. Inaccuracies??</t>
  </si>
  <si>
    <t>Residention S- YES.  $2,500 (3mo)                Community S.- not May &amp; June ($3,750)</t>
  </si>
  <si>
    <t>Early Learning Coalition</t>
  </si>
  <si>
    <r>
      <rPr>
        <b/>
        <u/>
        <sz val="9"/>
        <color theme="1"/>
        <rFont val="Arial"/>
        <family val="2"/>
      </rPr>
      <t>3</t>
    </r>
    <r>
      <rPr>
        <b/>
        <sz val="9"/>
        <color theme="1"/>
        <rFont val="Arial"/>
        <family val="2"/>
      </rPr>
      <t xml:space="preserve"> MONTH AWARD based off of 50% less PY</t>
    </r>
  </si>
  <si>
    <r>
      <rPr>
        <b/>
        <u/>
        <sz val="9"/>
        <color theme="1"/>
        <rFont val="Arial"/>
        <family val="2"/>
      </rPr>
      <t>Potential 12</t>
    </r>
    <r>
      <rPr>
        <b/>
        <sz val="9"/>
        <color theme="1"/>
        <rFont val="Arial"/>
        <family val="2"/>
      </rPr>
      <t xml:space="preserve"> MONTH 50% less PY after 2nd Cycle Request 20/21</t>
    </r>
  </si>
  <si>
    <r>
      <rPr>
        <b/>
        <u/>
        <sz val="9"/>
        <color theme="1"/>
        <rFont val="Arial"/>
        <family val="2"/>
      </rPr>
      <t>12</t>
    </r>
    <r>
      <rPr>
        <b/>
        <sz val="9"/>
        <color theme="1"/>
        <rFont val="Arial"/>
        <family val="2"/>
      </rPr>
      <t xml:space="preserve"> MONTH 50% less PY "Renewal" Projection 20/21</t>
    </r>
  </si>
  <si>
    <t>CAA- employment YES.      FTH- not May &amp; June. Not 2020-2021</t>
  </si>
  <si>
    <t>Good to Go</t>
  </si>
  <si>
    <t>Concerns</t>
  </si>
  <si>
    <t>No    20-21</t>
  </si>
  <si>
    <t>*TOTAL CIG 18 Agencies/ 22 Programs</t>
  </si>
  <si>
    <t>Submitted Application past deadline</t>
  </si>
  <si>
    <t>Submitted unexecuted affiliation agreement</t>
  </si>
  <si>
    <t>Weak program reports. Submitted 19-20 affiliation agreeement.</t>
  </si>
  <si>
    <t>Not reporting unduplicated counts. Inaccuracies?? Submitted 19-20 affiliation agreement.</t>
  </si>
  <si>
    <t>Submitted incomplete application, unsigned affiliation agreement, etc.</t>
  </si>
  <si>
    <t>The Arc Nature Coast</t>
  </si>
  <si>
    <t>XX</t>
  </si>
  <si>
    <t>2 PROGRAMS: Community S.- $3,750 (3mo) - stated The Arc served 220 clients for the 2018-2019 FY and projected to served 200 clients for Q1 2020-2021. Is this correct? Program Budget is projecting to receive $1,215,276 less in Government Grants alone for the 2020-2021 FY. Is this correct? Residention S- $2,500 (3mo). Stated 100% of clients are ALICE due to them receiving Medicaid Waiver Benefits. Please clarify if 100% of clients are in deed ALICE. The Arc stated they served 37 residents in 2018-2019 and projected serving 37 in Quarter 1 of 2020-2021. Is this correct? Please be detailed in INPUT section. Indicated a unit of service = 1 day.night of care estimating serving 12,897 units in 2020-2021, but included a Q1 target of 13,505 bed nights in Program Outcomes. Please clarify. Program Budget is projecting to receive and additional $1,076,250 LESS in Government Grants as well in 2020-2021. Is this correct? Program Budget also projected receiving $161,250 LESS in client/program service fees but are estimating to serve the same amount of clients. Is this correct?</t>
  </si>
  <si>
    <t xml:space="preserve">Good </t>
  </si>
  <si>
    <t>Submitted incomplete application with no program expenses for all 3 years and all 19-20 revenue was not accounted for, unsigned affiliation agreement, etc. Is the program now called "Great Futures Scholarship Program"? The Unit of Service description is recorded as "52 weeks of academic enriched programming". This is not a unit of service. The Program Budget for 20-21 is showing a $19,578.38 surplus. The most current attached P&amp;L represents April 30 - August 31, 2020? (originally submitted only a Balance Sheet from 4 months ago, Feb 2020)</t>
  </si>
  <si>
    <t xml:space="preserve">Correct Program Budget UW grant revenue to reflect Q1 request or Q1 x 4. Only attached P&amp;L Budget vs Actual. Please include most current Balance Sheet. </t>
  </si>
  <si>
    <t>Other than UWHC funding, the Program Budget shows only an additional $800-$1,000 in revenue in all 3 years. Please explain why additional fundraising and resources are not applied to this program, almost fully funded by UWHC. In UWHC last year partnership section, please remove Day of Caring, for this has not taken place in years.</t>
  </si>
  <si>
    <t>Please clarify if the 800 children identified on ELC's wait list are in Hernando County or both Hernando and Pasco? Please explain the lack of need of reserves due to ELC grants being set up on a reimbursement basis. Is the administrative/fundraising percentage of 2.80% correct? ELC states YES they use use volunteers but reported Zero volunteers are used in the program. Please clarify. The Quarter 1 target for Outcome Indicators lists 3,000 (the # of children enrolled in high-quality early childhood programs) however ELC has there units of service definition as "1 child enrolled at a quality early learning center", estimating 4,500 units delivered for 20-21, with an unduplicated count of 1,300. ? Please decifer. Also, 19-20 YE units delivered is listed at 4,222 and unduplicated count of 1,525. Please explain.Does the Program Budget reflect true "Support for School Readiness" program figures (over $31 million in revenue) or is this the agency's overall budget? Please explain. The Program Budget expenses look incomplete. Is this correct? Program Budget is at a deficit of -$143,524.51. Only a Balance Sheet was included in the required attachments.</t>
  </si>
  <si>
    <t xml:space="preserve">Please use the Agency Mission Statement section for the mission statement only. All other program narrative can be inserted in the Program Description area. </t>
  </si>
  <si>
    <t>NA</t>
  </si>
  <si>
    <t>Concerns, Critique, &amp; Clarification Needed</t>
  </si>
  <si>
    <r>
      <rPr>
        <sz val="6"/>
        <color rgb="FFFF0000"/>
        <rFont val="Arial"/>
        <family val="2"/>
      </rPr>
      <t>Originally submitted 19-20 signed Affiliation Agreement, didn't provide a clear explanation regarding reserves, projected a Q1 target of 42,000 prevention services (corrected), wrong UWHC 20-21 revenue (corrected).</t>
    </r>
    <r>
      <rPr>
        <sz val="6"/>
        <color theme="1"/>
        <rFont val="Arial"/>
        <family val="2"/>
      </rPr>
      <t xml:space="preserve"> The Proposed Program Budget is reflecting a -$24,579.00 deficit. Is this correct?</t>
    </r>
  </si>
  <si>
    <r>
      <t>Originally submitted Affiliation Agreement with two of the same signatures. The properly signed Agreement needs to be uploaded.</t>
    </r>
    <r>
      <rPr>
        <sz val="6"/>
        <color theme="1"/>
        <rFont val="Arial"/>
        <family val="2"/>
      </rPr>
      <t xml:space="preserve"> The Program Budget shows a -$15,017.00 deficit for 20-21 with quite a few blank fields in Expenses. Is this correct? Please be sure to attach YTD financial statements: P&amp;L, Balance Sheet, and Budget Performance.</t>
    </r>
  </si>
  <si>
    <t>Is the $676k figure described as the balance in a savings account the agency's reserves? Please clarify. Audit is included in attachments twice. Please provide most current Financial Statements: P&amp;L, Balance Sheet, Budget Performance reports</t>
  </si>
  <si>
    <t>Please be catious of copying and pasting sections for each Program. Repetitive narratives. Correct Food Barn Program Budget: UWHC revenue for 19-20 YE should account for $15,000. UWHC revenue for 20-21 - $15k was last year's allocation.Program Budget is showing a $20,000 surplus. Is this correct?</t>
  </si>
  <si>
    <t>Originally submitted 2019-2020 Affiliation Agreement. Please be cautious of copying and pasting or not editing pulled over sections that contain outdated information (i.e., the new building and referencing 2017-2018 statistics.) Correct Program Budget: UWHC revenues reflect 19-20 allocation. Every year CAC units of service have been described as multiples services (intake, reviews, medicals, crisis counseling, case management, trauma focused therapy, advocacy, referrals/linkage to other resources, follow-up, processing victims compensation, and assessments), these should be reported separately Only included a "Cash Flow" Excel document for Financials. Please provide the most current P&amp;L, Balance Sheet, and Budget Performance reports.</t>
  </si>
  <si>
    <t>Out of 17 Board of Directors, only one was labeled as Hernando representation. Please explain. Program Budget shows a -$85,575.00 deficit. Is this correct?  YFA's unit of service description reads: "3 DOH approved meals daily, 20 groups sessions weekly, 1 individual counseling session weekly, 3 individual goals with counselor, 1 family counseling session, clothing provided to those in need, basic hygiene products, safe sleeping accommodation." These should not be counted as one unit of service. Please clarify or add additional projections for separate Units of Service. The attached financial statement only consisted of a Statement of Revenues and Expenditures for only the month of April 2020. Please attached the most current P&amp;L, Balance Sheet, and Budget Performance.</t>
  </si>
  <si>
    <r>
      <rPr>
        <b/>
        <u/>
        <sz val="8"/>
        <color theme="1"/>
        <rFont val="Arial"/>
        <family val="2"/>
      </rPr>
      <t>3</t>
    </r>
    <r>
      <rPr>
        <b/>
        <sz val="8"/>
        <color theme="1"/>
        <rFont val="Arial"/>
        <family val="2"/>
      </rPr>
      <t xml:space="preserve"> MONTH AWARD based off of 50% less PY</t>
    </r>
  </si>
  <si>
    <r>
      <rPr>
        <b/>
        <u/>
        <sz val="8"/>
        <color theme="1"/>
        <rFont val="Arial"/>
        <family val="2"/>
      </rPr>
      <t>12</t>
    </r>
    <r>
      <rPr>
        <b/>
        <sz val="8"/>
        <color theme="1"/>
        <rFont val="Arial"/>
        <family val="2"/>
      </rPr>
      <t xml:space="preserve"> MONTH 50% less PY "Renewal" Projection 20/21</t>
    </r>
  </si>
  <si>
    <t>AGENCIES                (Applying CIG 14 Agencies &amp; 17 Programs)</t>
  </si>
  <si>
    <t>Total Q1 CIG: 12 Agencies &amp; 14 Programs</t>
  </si>
  <si>
    <t>*</t>
  </si>
  <si>
    <t>DPIL</t>
  </si>
  <si>
    <t>The Arc Nature Coast (2)</t>
  </si>
  <si>
    <t>Jericho Road Ministries (2)</t>
  </si>
  <si>
    <t>NAMI Hernando, Inc (2)</t>
  </si>
  <si>
    <t>NO      20-21 Q1</t>
  </si>
  <si>
    <t>Critique/ Concerns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</si>
</sst>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_(&quot;$&quot;* #,##0_);_(&quot;$&quot;* \(#,##0\);_(&quot;$&quot;* &quot;-&quot;??_);_(@_)"/>
  </numFmts>
  <fonts count="40" x14ac:knownFonts="1">
    <font>
      <sz val="11"/>
      <color theme="1"/>
      <name val="Calibri"/>
      <family val="2"/>
      <scheme val="minor"/>
    </font>
    <font>
      <sz val="11"/>
      <color theme="1"/>
      <name val="Calibri"/>
      <family val="2"/>
      <scheme val="minor"/>
    </font>
    <font>
      <b/>
      <sz val="12"/>
      <name val="Gill Sans MT"/>
      <family val="2"/>
    </font>
    <font>
      <sz val="12"/>
      <name val="Gill Sans MT"/>
      <family val="2"/>
    </font>
    <font>
      <b/>
      <sz val="12"/>
      <color indexed="12"/>
      <name val="Gill Sans MT"/>
      <family val="2"/>
    </font>
    <font>
      <sz val="12"/>
      <color theme="1"/>
      <name val="Gill Sans MT"/>
      <family val="2"/>
    </font>
    <font>
      <b/>
      <sz val="12"/>
      <color theme="1"/>
      <name val="Gill Sans MT"/>
      <family val="2"/>
    </font>
    <font>
      <b/>
      <sz val="9"/>
      <name val="Gill Sans MT"/>
      <family val="2"/>
    </font>
    <font>
      <b/>
      <sz val="9"/>
      <color theme="1"/>
      <name val="Gill Sans MT"/>
      <family val="2"/>
    </font>
    <font>
      <b/>
      <sz val="7"/>
      <color indexed="12"/>
      <name val="Gill Sans MT"/>
      <family val="2"/>
    </font>
    <font>
      <sz val="11"/>
      <name val="Gill Sans MT"/>
      <family val="2"/>
    </font>
    <font>
      <sz val="9"/>
      <name val="Gill Sans MT"/>
      <family val="2"/>
    </font>
    <font>
      <b/>
      <sz val="8"/>
      <color indexed="12"/>
      <name val="Gill Sans MT"/>
      <family val="2"/>
    </font>
    <font>
      <i/>
      <sz val="12"/>
      <color theme="1"/>
      <name val="Gill Sans MT"/>
      <family val="2"/>
    </font>
    <font>
      <sz val="6"/>
      <color theme="1"/>
      <name val="Gill Sans MT"/>
      <family val="2"/>
    </font>
    <font>
      <b/>
      <sz val="9"/>
      <name val="Arial"/>
      <family val="2"/>
    </font>
    <font>
      <b/>
      <sz val="9"/>
      <color theme="1"/>
      <name val="Arial"/>
      <family val="2"/>
    </font>
    <font>
      <sz val="12"/>
      <color theme="1"/>
      <name val="Arial"/>
      <family val="2"/>
    </font>
    <font>
      <sz val="11"/>
      <name val="Arial"/>
      <family val="2"/>
    </font>
    <font>
      <sz val="12"/>
      <name val="Arial"/>
      <family val="2"/>
    </font>
    <font>
      <sz val="6"/>
      <color theme="1"/>
      <name val="Arial"/>
      <family val="2"/>
    </font>
    <font>
      <b/>
      <sz val="12"/>
      <color theme="1"/>
      <name val="Arial"/>
      <family val="2"/>
    </font>
    <font>
      <i/>
      <sz val="12"/>
      <color theme="1"/>
      <name val="Arial"/>
      <family val="2"/>
    </font>
    <font>
      <sz val="9"/>
      <name val="Arial"/>
      <family val="2"/>
    </font>
    <font>
      <b/>
      <sz val="8"/>
      <color indexed="12"/>
      <name val="Arial"/>
      <family val="2"/>
    </font>
    <font>
      <b/>
      <sz val="12"/>
      <name val="Arial"/>
      <family val="2"/>
    </font>
    <font>
      <b/>
      <sz val="7"/>
      <color indexed="12"/>
      <name val="Arial"/>
      <family val="2"/>
    </font>
    <font>
      <b/>
      <sz val="12"/>
      <color indexed="12"/>
      <name val="Arial"/>
      <family val="2"/>
    </font>
    <font>
      <b/>
      <u/>
      <sz val="9"/>
      <color theme="1"/>
      <name val="Arial"/>
      <family val="2"/>
    </font>
    <font>
      <b/>
      <i/>
      <sz val="9"/>
      <color rgb="FFFF0000"/>
      <name val="Arial"/>
      <family val="2"/>
    </font>
    <font>
      <sz val="12"/>
      <color rgb="FFFF0000"/>
      <name val="Arial"/>
      <family val="2"/>
    </font>
    <font>
      <sz val="9"/>
      <color rgb="FFFF0000"/>
      <name val="Arial"/>
      <family val="2"/>
    </font>
    <font>
      <sz val="9"/>
      <color theme="1"/>
      <name val="Arial"/>
      <family val="2"/>
    </font>
    <font>
      <b/>
      <sz val="8"/>
      <color theme="1"/>
      <name val="Arial"/>
      <family val="2"/>
    </font>
    <font>
      <sz val="6"/>
      <color rgb="FFFF0000"/>
      <name val="Arial"/>
      <family val="2"/>
    </font>
    <font>
      <b/>
      <sz val="8"/>
      <name val="Arial"/>
      <family val="2"/>
    </font>
    <font>
      <b/>
      <u/>
      <sz val="8"/>
      <color theme="1"/>
      <name val="Arial"/>
      <family val="2"/>
    </font>
    <font>
      <sz val="6"/>
      <name val="Gill Sans MT"/>
      <family val="2"/>
    </font>
    <font>
      <b/>
      <sz val="6"/>
      <color indexed="12"/>
      <name val="Gill Sans MT"/>
      <family val="2"/>
    </font>
    <font>
      <b/>
      <sz val="9"/>
      <color indexed="12"/>
      <name val="Arial"/>
      <family val="2"/>
    </font>
  </fonts>
  <fills count="10">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77FD8A"/>
        <bgColor indexed="64"/>
      </patternFill>
    </fill>
    <fill>
      <patternFill patternType="solid">
        <fgColor rgb="FFFF0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CCCC"/>
        <bgColor indexed="64"/>
      </patternFill>
    </fill>
    <fill>
      <patternFill patternType="solid">
        <fgColor rgb="FFCCCCFF"/>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35">
    <xf numFmtId="0" fontId="0" fillId="0" borderId="0" xfId="0"/>
    <xf numFmtId="44" fontId="4" fillId="0" borderId="0" xfId="0" applyNumberFormat="1" applyFont="1" applyBorder="1" applyAlignment="1">
      <alignment vertical="center" wrapText="1"/>
    </xf>
    <xf numFmtId="0" fontId="5" fillId="0" borderId="0" xfId="0" applyFont="1" applyAlignment="1">
      <alignment horizontal="center"/>
    </xf>
    <xf numFmtId="0" fontId="5" fillId="0" borderId="0" xfId="0" applyFont="1"/>
    <xf numFmtId="4" fontId="3" fillId="0" borderId="0" xfId="0" applyNumberFormat="1" applyFont="1" applyBorder="1"/>
    <xf numFmtId="4" fontId="2" fillId="0" borderId="0" xfId="0" applyNumberFormat="1" applyFont="1" applyBorder="1"/>
    <xf numFmtId="164" fontId="4" fillId="0" borderId="0" xfId="0" applyNumberFormat="1" applyFont="1" applyBorder="1"/>
    <xf numFmtId="164" fontId="2" fillId="2" borderId="3" xfId="1" applyNumberFormat="1" applyFont="1" applyFill="1" applyBorder="1" applyAlignment="1">
      <alignment vertical="center"/>
    </xf>
    <xf numFmtId="164" fontId="4" fillId="0" borderId="4" xfId="0" applyNumberFormat="1" applyFont="1" applyBorder="1"/>
    <xf numFmtId="0" fontId="5" fillId="0" borderId="0" xfId="0" applyFont="1" applyAlignment="1">
      <alignment wrapText="1"/>
    </xf>
    <xf numFmtId="164" fontId="3" fillId="0" borderId="6" xfId="1" applyNumberFormat="1" applyFont="1" applyFill="1" applyBorder="1"/>
    <xf numFmtId="0" fontId="5" fillId="0" borderId="3" xfId="0" applyFont="1" applyFill="1" applyBorder="1" applyAlignment="1">
      <alignment horizontal="center"/>
    </xf>
    <xf numFmtId="164" fontId="5" fillId="0" borderId="3" xfId="0" applyNumberFormat="1" applyFont="1" applyBorder="1"/>
    <xf numFmtId="164" fontId="6" fillId="2" borderId="3" xfId="0" applyNumberFormat="1" applyFont="1" applyFill="1" applyBorder="1"/>
    <xf numFmtId="164" fontId="6" fillId="0" borderId="0" xfId="0" applyNumberFormat="1" applyFont="1" applyFill="1" applyBorder="1"/>
    <xf numFmtId="0" fontId="6" fillId="0" borderId="2" xfId="0" applyFont="1" applyFill="1" applyBorder="1" applyAlignment="1">
      <alignment horizontal="center"/>
    </xf>
    <xf numFmtId="0" fontId="6" fillId="0" borderId="3" xfId="0" applyFont="1" applyFill="1" applyBorder="1" applyAlignment="1">
      <alignment horizontal="center"/>
    </xf>
    <xf numFmtId="0" fontId="5" fillId="0" borderId="0" xfId="0" applyFont="1" applyBorder="1" applyAlignment="1">
      <alignment horizontal="center"/>
    </xf>
    <xf numFmtId="0" fontId="5" fillId="4" borderId="2" xfId="0" applyFont="1" applyFill="1" applyBorder="1" applyAlignment="1">
      <alignment horizontal="center" vertical="center"/>
    </xf>
    <xf numFmtId="0" fontId="5" fillId="5"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3" borderId="3" xfId="0" applyFont="1" applyFill="1" applyBorder="1" applyAlignment="1">
      <alignment horizontal="center" vertical="center"/>
    </xf>
    <xf numFmtId="0" fontId="5" fillId="5" borderId="3" xfId="0" applyFont="1" applyFill="1" applyBorder="1" applyAlignment="1">
      <alignment horizontal="center" vertical="center"/>
    </xf>
    <xf numFmtId="4" fontId="3" fillId="0" borderId="0" xfId="0" applyNumberFormat="1" applyFont="1" applyBorder="1" applyAlignment="1">
      <alignment horizontal="right"/>
    </xf>
    <xf numFmtId="164" fontId="2" fillId="0" borderId="0" xfId="1" applyNumberFormat="1" applyFont="1" applyFill="1" applyBorder="1"/>
    <xf numFmtId="164" fontId="2" fillId="2" borderId="3" xfId="1" applyNumberFormat="1" applyFont="1" applyFill="1" applyBorder="1"/>
    <xf numFmtId="44" fontId="9" fillId="0" borderId="3" xfId="0" applyNumberFormat="1" applyFont="1" applyBorder="1" applyAlignment="1">
      <alignment horizontal="right" vertical="center" wrapText="1"/>
    </xf>
    <xf numFmtId="49" fontId="10" fillId="0" borderId="3" xfId="0" applyNumberFormat="1" applyFont="1" applyBorder="1" applyAlignment="1">
      <alignment horizontal="left" vertical="center"/>
    </xf>
    <xf numFmtId="4" fontId="10" fillId="0" borderId="2" xfId="0" applyNumberFormat="1" applyFont="1" applyBorder="1" applyAlignment="1">
      <alignment vertical="center"/>
    </xf>
    <xf numFmtId="4" fontId="11" fillId="0" borderId="2" xfId="0" applyNumberFormat="1" applyFont="1" applyBorder="1" applyAlignment="1">
      <alignment vertical="center"/>
    </xf>
    <xf numFmtId="44" fontId="12" fillId="0" borderId="3" xfId="0" applyNumberFormat="1" applyFont="1" applyBorder="1" applyAlignment="1">
      <alignment horizontal="right" vertical="center" wrapText="1"/>
    </xf>
    <xf numFmtId="49" fontId="7" fillId="2" borderId="1" xfId="0" applyNumberFormat="1" applyFont="1" applyFill="1" applyBorder="1" applyAlignment="1">
      <alignment horizontal="center" vertical="center" wrapText="1"/>
    </xf>
    <xf numFmtId="164" fontId="7" fillId="2" borderId="5" xfId="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164" fontId="13" fillId="0" borderId="3" xfId="0" applyNumberFormat="1" applyFont="1" applyBorder="1"/>
    <xf numFmtId="164" fontId="13" fillId="0" borderId="2" xfId="0" applyNumberFormat="1" applyFont="1" applyBorder="1"/>
    <xf numFmtId="0" fontId="14" fillId="0" borderId="3" xfId="0" applyFont="1" applyFill="1" applyBorder="1" applyAlignment="1">
      <alignment horizontal="center" wrapText="1"/>
    </xf>
    <xf numFmtId="164" fontId="5" fillId="0" borderId="3" xfId="0" applyNumberFormat="1" applyFont="1" applyBorder="1" applyAlignment="1">
      <alignment horizontal="center"/>
    </xf>
    <xf numFmtId="49" fontId="15" fillId="2" borderId="1" xfId="0" applyNumberFormat="1" applyFont="1" applyFill="1" applyBorder="1" applyAlignment="1">
      <alignment horizontal="center" vertical="center" wrapText="1"/>
    </xf>
    <xf numFmtId="164" fontId="15" fillId="2" borderId="5" xfId="1"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7" fillId="0" borderId="0" xfId="0" applyFont="1" applyAlignment="1">
      <alignment wrapText="1"/>
    </xf>
    <xf numFmtId="164" fontId="19" fillId="0" borderId="6" xfId="1" applyNumberFormat="1" applyFont="1" applyFill="1" applyBorder="1"/>
    <xf numFmtId="0" fontId="17" fillId="4"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5" borderId="2" xfId="0" applyFont="1" applyFill="1" applyBorder="1" applyAlignment="1">
      <alignment horizontal="center" vertical="center"/>
    </xf>
    <xf numFmtId="164" fontId="17" fillId="0" borderId="2" xfId="0" applyNumberFormat="1" applyFont="1" applyBorder="1" applyAlignment="1">
      <alignment horizontal="center"/>
    </xf>
    <xf numFmtId="0" fontId="20" fillId="0" borderId="3" xfId="0" applyFont="1" applyFill="1" applyBorder="1" applyAlignment="1">
      <alignment horizontal="center" wrapText="1"/>
    </xf>
    <xf numFmtId="0" fontId="21" fillId="0" borderId="2" xfId="0" applyFont="1" applyFill="1" applyBorder="1" applyAlignment="1">
      <alignment horizontal="center"/>
    </xf>
    <xf numFmtId="0" fontId="17" fillId="0" borderId="0" xfId="0" applyFont="1"/>
    <xf numFmtId="0" fontId="17" fillId="4" borderId="3" xfId="0" applyFont="1" applyFill="1" applyBorder="1" applyAlignment="1">
      <alignment horizontal="center" vertical="center"/>
    </xf>
    <xf numFmtId="0" fontId="17" fillId="5" borderId="3" xfId="0" applyFont="1" applyFill="1" applyBorder="1" applyAlignment="1">
      <alignment horizontal="center" vertical="center"/>
    </xf>
    <xf numFmtId="164" fontId="22" fillId="0" borderId="3" xfId="0" applyNumberFormat="1" applyFont="1" applyBorder="1"/>
    <xf numFmtId="0" fontId="17" fillId="0" borderId="3" xfId="0" applyFont="1" applyFill="1" applyBorder="1" applyAlignment="1">
      <alignment horizontal="center"/>
    </xf>
    <xf numFmtId="164" fontId="17" fillId="0" borderId="3" xfId="0" applyNumberFormat="1" applyFont="1" applyBorder="1"/>
    <xf numFmtId="4" fontId="23" fillId="0" borderId="2" xfId="0" applyNumberFormat="1" applyFont="1" applyBorder="1" applyAlignment="1">
      <alignment vertical="center"/>
    </xf>
    <xf numFmtId="164" fontId="17" fillId="0" borderId="3" xfId="0" applyNumberFormat="1" applyFont="1" applyBorder="1" applyAlignment="1">
      <alignment horizontal="center"/>
    </xf>
    <xf numFmtId="0" fontId="21" fillId="0" borderId="3" xfId="0" applyFont="1" applyFill="1" applyBorder="1" applyAlignment="1">
      <alignment horizontal="center"/>
    </xf>
    <xf numFmtId="44" fontId="24" fillId="0" borderId="3" xfId="0" applyNumberFormat="1" applyFont="1" applyBorder="1" applyAlignment="1">
      <alignment horizontal="right" vertical="center" wrapText="1"/>
    </xf>
    <xf numFmtId="164" fontId="25" fillId="2" borderId="3" xfId="1" applyNumberFormat="1" applyFont="1" applyFill="1" applyBorder="1"/>
    <xf numFmtId="164" fontId="21" fillId="2" borderId="3" xfId="0" applyNumberFormat="1" applyFont="1" applyFill="1" applyBorder="1"/>
    <xf numFmtId="0" fontId="17" fillId="0" borderId="0" xfId="0" applyFont="1" applyAlignment="1">
      <alignment horizontal="center"/>
    </xf>
    <xf numFmtId="4" fontId="19" fillId="0" borderId="0" xfId="0" applyNumberFormat="1" applyFont="1" applyBorder="1" applyAlignment="1">
      <alignment horizontal="right"/>
    </xf>
    <xf numFmtId="164" fontId="25" fillId="0" borderId="0" xfId="1" applyNumberFormat="1" applyFont="1" applyFill="1" applyBorder="1"/>
    <xf numFmtId="164" fontId="21" fillId="0" borderId="0" xfId="0" applyNumberFormat="1" applyFont="1" applyFill="1" applyBorder="1"/>
    <xf numFmtId="49" fontId="18" fillId="0" borderId="3" xfId="0" applyNumberFormat="1" applyFont="1" applyBorder="1" applyAlignment="1">
      <alignment horizontal="left" vertical="center"/>
    </xf>
    <xf numFmtId="164" fontId="25" fillId="2" borderId="3" xfId="1" applyNumberFormat="1" applyFont="1" applyFill="1" applyBorder="1" applyAlignment="1">
      <alignment vertical="center"/>
    </xf>
    <xf numFmtId="44" fontId="26" fillId="0" borderId="3" xfId="0" applyNumberFormat="1" applyFont="1" applyBorder="1" applyAlignment="1">
      <alignment horizontal="right" vertical="center" wrapText="1"/>
    </xf>
    <xf numFmtId="164" fontId="27" fillId="0" borderId="4" xfId="0" applyNumberFormat="1" applyFont="1" applyBorder="1"/>
    <xf numFmtId="164" fontId="27" fillId="0" borderId="7" xfId="0" applyNumberFormat="1" applyFont="1" applyBorder="1"/>
    <xf numFmtId="164" fontId="17" fillId="0" borderId="2" xfId="0" applyNumberFormat="1" applyFont="1" applyBorder="1" applyAlignment="1">
      <alignment horizontal="center" vertical="center"/>
    </xf>
    <xf numFmtId="164" fontId="17" fillId="0" borderId="3" xfId="0" applyNumberFormat="1" applyFont="1" applyBorder="1" applyAlignment="1">
      <alignment horizontal="center" vertical="center"/>
    </xf>
    <xf numFmtId="164" fontId="22" fillId="0" borderId="3" xfId="0" applyNumberFormat="1" applyFont="1" applyBorder="1" applyAlignment="1">
      <alignment horizontal="center" vertical="center"/>
    </xf>
    <xf numFmtId="164" fontId="30" fillId="0" borderId="3" xfId="0" applyNumberFormat="1" applyFont="1" applyBorder="1"/>
    <xf numFmtId="164" fontId="25" fillId="2" borderId="8" xfId="1" applyNumberFormat="1" applyFont="1" applyFill="1" applyBorder="1" applyAlignment="1">
      <alignment vertical="center"/>
    </xf>
    <xf numFmtId="0" fontId="17" fillId="0" borderId="0" xfId="0" applyFont="1" applyBorder="1"/>
    <xf numFmtId="164" fontId="25" fillId="0" borderId="0" xfId="1" applyNumberFormat="1" applyFont="1" applyFill="1" applyBorder="1" applyAlignment="1">
      <alignment vertical="center"/>
    </xf>
    <xf numFmtId="164" fontId="17" fillId="6" borderId="2" xfId="0" applyNumberFormat="1" applyFont="1" applyFill="1" applyBorder="1" applyAlignment="1">
      <alignment horizontal="center"/>
    </xf>
    <xf numFmtId="164" fontId="22" fillId="6" borderId="3" xfId="0" applyNumberFormat="1" applyFont="1" applyFill="1" applyBorder="1"/>
    <xf numFmtId="164" fontId="17" fillId="6" borderId="3" xfId="0" applyNumberFormat="1" applyFont="1" applyFill="1" applyBorder="1"/>
    <xf numFmtId="164" fontId="17" fillId="6" borderId="3" xfId="0" applyNumberFormat="1" applyFont="1" applyFill="1" applyBorder="1" applyAlignment="1">
      <alignment horizontal="center"/>
    </xf>
    <xf numFmtId="4" fontId="31" fillId="0" borderId="2" xfId="0" applyNumberFormat="1" applyFont="1" applyBorder="1" applyAlignment="1">
      <alignment vertical="center"/>
    </xf>
    <xf numFmtId="164" fontId="30" fillId="0" borderId="6" xfId="1" applyNumberFormat="1" applyFont="1" applyFill="1" applyBorder="1"/>
    <xf numFmtId="164" fontId="30" fillId="0" borderId="3" xfId="0" applyNumberFormat="1" applyFont="1" applyBorder="1" applyAlignment="1">
      <alignment horizontal="center" vertical="center"/>
    </xf>
    <xf numFmtId="164" fontId="30" fillId="6" borderId="3" xfId="0" applyNumberFormat="1" applyFont="1" applyFill="1" applyBorder="1"/>
    <xf numFmtId="164" fontId="21" fillId="2" borderId="3" xfId="1" applyNumberFormat="1" applyFont="1" applyFill="1" applyBorder="1" applyAlignment="1">
      <alignment vertical="center"/>
    </xf>
    <xf numFmtId="4" fontId="23" fillId="0" borderId="2" xfId="0" applyNumberFormat="1" applyFont="1" applyBorder="1" applyAlignment="1">
      <alignment vertical="center" wrapText="1"/>
    </xf>
    <xf numFmtId="4" fontId="32" fillId="0" borderId="2" xfId="0" applyNumberFormat="1" applyFont="1" applyBorder="1" applyAlignment="1">
      <alignment vertical="center" wrapText="1"/>
    </xf>
    <xf numFmtId="164" fontId="19" fillId="0" borderId="6" xfId="1" applyNumberFormat="1" applyFont="1" applyFill="1" applyBorder="1" applyAlignment="1">
      <alignment vertical="center"/>
    </xf>
    <xf numFmtId="164" fontId="17" fillId="7" borderId="2" xfId="0" applyNumberFormat="1" applyFont="1" applyFill="1" applyBorder="1" applyAlignment="1">
      <alignment vertical="center"/>
    </xf>
    <xf numFmtId="164" fontId="17" fillId="0" borderId="2" xfId="0" applyNumberFormat="1" applyFont="1" applyBorder="1" applyAlignment="1">
      <alignment vertical="center"/>
    </xf>
    <xf numFmtId="164" fontId="17" fillId="8" borderId="2" xfId="0" applyNumberFormat="1" applyFont="1" applyFill="1" applyBorder="1" applyAlignment="1">
      <alignment vertical="center"/>
    </xf>
    <xf numFmtId="0" fontId="20" fillId="0" borderId="3" xfId="0" applyFont="1" applyFill="1" applyBorder="1" applyAlignment="1">
      <alignment vertical="center" wrapText="1"/>
    </xf>
    <xf numFmtId="164" fontId="17" fillId="6" borderId="3" xfId="0" applyNumberFormat="1" applyFont="1" applyFill="1" applyBorder="1" applyAlignment="1">
      <alignment vertical="center"/>
    </xf>
    <xf numFmtId="164" fontId="22" fillId="7" borderId="3" xfId="0" applyNumberFormat="1" applyFont="1" applyFill="1" applyBorder="1" applyAlignment="1">
      <alignment vertical="center"/>
    </xf>
    <xf numFmtId="164" fontId="22" fillId="0" borderId="3" xfId="0" applyNumberFormat="1" applyFont="1" applyBorder="1" applyAlignment="1">
      <alignment vertical="center"/>
    </xf>
    <xf numFmtId="164" fontId="22" fillId="8" borderId="3" xfId="0" applyNumberFormat="1" applyFont="1" applyFill="1" applyBorder="1" applyAlignment="1">
      <alignment vertical="center"/>
    </xf>
    <xf numFmtId="164" fontId="17" fillId="0" borderId="6" xfId="1" applyNumberFormat="1" applyFont="1" applyFill="1" applyBorder="1" applyAlignment="1">
      <alignment vertical="center"/>
    </xf>
    <xf numFmtId="164" fontId="30" fillId="6" borderId="3" xfId="0" applyNumberFormat="1" applyFont="1" applyFill="1" applyBorder="1" applyAlignment="1">
      <alignment vertical="center"/>
    </xf>
    <xf numFmtId="164" fontId="30" fillId="7" borderId="3" xfId="0" applyNumberFormat="1" applyFont="1" applyFill="1" applyBorder="1" applyAlignment="1">
      <alignment vertical="center"/>
    </xf>
    <xf numFmtId="164" fontId="17" fillId="0" borderId="3" xfId="0" applyNumberFormat="1" applyFont="1" applyBorder="1" applyAlignment="1">
      <alignment vertical="center"/>
    </xf>
    <xf numFmtId="164" fontId="17" fillId="8" borderId="3" xfId="0" applyNumberFormat="1" applyFont="1" applyFill="1" applyBorder="1" applyAlignment="1">
      <alignment vertical="center"/>
    </xf>
    <xf numFmtId="164" fontId="17" fillId="7" borderId="3" xfId="0" applyNumberFormat="1" applyFont="1" applyFill="1" applyBorder="1" applyAlignment="1">
      <alignment vertical="center"/>
    </xf>
    <xf numFmtId="164" fontId="30" fillId="8" borderId="3" xfId="0" applyNumberFormat="1" applyFont="1" applyFill="1" applyBorder="1" applyAlignment="1">
      <alignment vertical="center"/>
    </xf>
    <xf numFmtId="164" fontId="30" fillId="6" borderId="2" xfId="0" applyNumberFormat="1" applyFont="1" applyFill="1" applyBorder="1" applyAlignment="1">
      <alignment horizontal="center" vertical="center"/>
    </xf>
    <xf numFmtId="164" fontId="30" fillId="8" borderId="3" xfId="0" applyNumberFormat="1" applyFont="1" applyFill="1" applyBorder="1" applyAlignment="1">
      <alignment horizontal="center" vertical="center"/>
    </xf>
    <xf numFmtId="0" fontId="33" fillId="3" borderId="1" xfId="0" applyFont="1" applyFill="1" applyBorder="1" applyAlignment="1">
      <alignment horizontal="center" vertical="center" wrapText="1"/>
    </xf>
    <xf numFmtId="164" fontId="17" fillId="6" borderId="3" xfId="0" applyNumberFormat="1" applyFont="1" applyFill="1" applyBorder="1" applyAlignment="1">
      <alignment horizontal="center" vertical="center"/>
    </xf>
    <xf numFmtId="0" fontId="34" fillId="0" borderId="3" xfId="0" applyFont="1" applyFill="1" applyBorder="1" applyAlignment="1">
      <alignment vertical="center" wrapText="1"/>
    </xf>
    <xf numFmtId="164" fontId="17" fillId="5" borderId="3" xfId="0" applyNumberFormat="1" applyFont="1" applyFill="1" applyBorder="1" applyAlignment="1">
      <alignment vertical="center"/>
    </xf>
    <xf numFmtId="164" fontId="21" fillId="0" borderId="3" xfId="0" applyNumberFormat="1" applyFont="1" applyFill="1" applyBorder="1"/>
    <xf numFmtId="164" fontId="21" fillId="4" borderId="3" xfId="0" applyNumberFormat="1" applyFont="1" applyFill="1" applyBorder="1"/>
    <xf numFmtId="49" fontId="35" fillId="2" borderId="1" xfId="0" applyNumberFormat="1" applyFont="1" applyFill="1" applyBorder="1" applyAlignment="1">
      <alignment horizontal="center" vertical="center" wrapText="1"/>
    </xf>
    <xf numFmtId="164" fontId="35" fillId="2" borderId="5" xfId="1" applyNumberFormat="1"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5"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9" fontId="23" fillId="0" borderId="3" xfId="0" applyNumberFormat="1" applyFont="1" applyBorder="1" applyAlignment="1">
      <alignment horizontal="left" vertical="center"/>
    </xf>
    <xf numFmtId="164" fontId="15" fillId="2" borderId="3" xfId="1" applyNumberFormat="1" applyFont="1" applyFill="1" applyBorder="1" applyAlignment="1">
      <alignment vertical="center"/>
    </xf>
    <xf numFmtId="0" fontId="32" fillId="0" borderId="0" xfId="0" applyFont="1"/>
    <xf numFmtId="0" fontId="32" fillId="0" borderId="0" xfId="0" applyFont="1" applyBorder="1"/>
    <xf numFmtId="4" fontId="37" fillId="0" borderId="0" xfId="0" applyNumberFormat="1" applyFont="1" applyBorder="1"/>
    <xf numFmtId="164" fontId="38" fillId="0" borderId="0" xfId="0" applyNumberFormat="1" applyFont="1" applyBorder="1"/>
    <xf numFmtId="0" fontId="14" fillId="0" borderId="0" xfId="0" applyFont="1"/>
    <xf numFmtId="164" fontId="39" fillId="0" borderId="4" xfId="0" applyNumberFormat="1" applyFont="1" applyBorder="1"/>
    <xf numFmtId="0" fontId="32" fillId="0" borderId="0" xfId="0" applyFont="1" applyBorder="1" applyAlignment="1">
      <alignment horizontal="right" vertical="center"/>
    </xf>
    <xf numFmtId="44" fontId="24" fillId="9" borderId="3" xfId="0" applyNumberFormat="1" applyFont="1" applyFill="1" applyBorder="1" applyAlignment="1">
      <alignment horizontal="right" vertical="center" wrapText="1"/>
    </xf>
    <xf numFmtId="164" fontId="39" fillId="9" borderId="7" xfId="0" applyNumberFormat="1" applyFont="1" applyFill="1" applyBorder="1"/>
    <xf numFmtId="164" fontId="39" fillId="9" borderId="4" xfId="0" applyNumberFormat="1" applyFont="1" applyFill="1" applyBorder="1"/>
  </cellXfs>
  <cellStyles count="2">
    <cellStyle name="Currency" xfId="1" builtinId="4"/>
    <cellStyle name="Normal" xfId="0" builtinId="0"/>
  </cellStyles>
  <dxfs count="0"/>
  <tableStyles count="0" defaultTableStyle="TableStyleMedium2" defaultPivotStyle="PivotStyleLight16"/>
  <colors>
    <mruColors>
      <color rgb="FF77FD8A"/>
      <color rgb="FFFFCCCC"/>
      <color rgb="FF210D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topLeftCell="A16" zoomScaleNormal="100" workbookViewId="0">
      <selection activeCell="B33" sqref="B33"/>
    </sheetView>
  </sheetViews>
  <sheetFormatPr defaultColWidth="9.109375" defaultRowHeight="19.2" x14ac:dyDescent="0.5"/>
  <cols>
    <col min="1" max="1" width="28.44140625" style="4" customWidth="1"/>
    <col min="2" max="2" width="14.88671875" style="6" customWidth="1"/>
    <col min="3" max="3" width="13.44140625" style="3" customWidth="1"/>
    <col min="4" max="4" width="10.109375" style="2" customWidth="1"/>
    <col min="5" max="5" width="5.88671875" style="3" customWidth="1"/>
    <col min="6" max="6" width="6.21875" style="3" customWidth="1"/>
    <col min="7" max="7" width="5.77734375" style="3" customWidth="1"/>
    <col min="8" max="8" width="15.109375" style="2" customWidth="1"/>
    <col min="9" max="16384" width="9.109375" style="3"/>
  </cols>
  <sheetData>
    <row r="1" spans="1:8" s="9" customFormat="1" ht="42" thickBot="1" x14ac:dyDescent="0.55000000000000004">
      <c r="A1" s="31" t="s">
        <v>0</v>
      </c>
      <c r="B1" s="32" t="s">
        <v>34</v>
      </c>
      <c r="C1" s="33" t="s">
        <v>33</v>
      </c>
      <c r="D1" s="33" t="s">
        <v>25</v>
      </c>
      <c r="E1" s="34" t="s">
        <v>21</v>
      </c>
      <c r="F1" s="35" t="s">
        <v>22</v>
      </c>
      <c r="G1" s="36" t="s">
        <v>23</v>
      </c>
      <c r="H1" s="33" t="s">
        <v>32</v>
      </c>
    </row>
    <row r="2" spans="1:8" ht="28.8" customHeight="1" x14ac:dyDescent="0.5">
      <c r="A2" s="28" t="s">
        <v>1</v>
      </c>
      <c r="B2" s="10">
        <v>5000</v>
      </c>
      <c r="C2" s="38">
        <f t="shared" ref="C2:C19" si="0">B2/2</f>
        <v>2500</v>
      </c>
      <c r="D2" s="15" t="s">
        <v>19</v>
      </c>
      <c r="E2" s="18"/>
      <c r="F2" s="21" t="s">
        <v>28</v>
      </c>
      <c r="G2" s="19"/>
      <c r="H2" s="39" t="s">
        <v>27</v>
      </c>
    </row>
    <row r="3" spans="1:8" ht="42" customHeight="1" x14ac:dyDescent="0.5">
      <c r="A3" s="28" t="s">
        <v>2</v>
      </c>
      <c r="B3" s="10">
        <v>4500</v>
      </c>
      <c r="C3" s="37">
        <f t="shared" si="0"/>
        <v>2250</v>
      </c>
      <c r="D3" s="11" t="s">
        <v>20</v>
      </c>
      <c r="E3" s="20"/>
      <c r="F3" s="21" t="s">
        <v>28</v>
      </c>
      <c r="G3" s="22"/>
      <c r="H3" s="39" t="s">
        <v>40</v>
      </c>
    </row>
    <row r="4" spans="1:8" x14ac:dyDescent="0.5">
      <c r="A4" s="28" t="s">
        <v>3</v>
      </c>
      <c r="B4" s="10">
        <v>50000</v>
      </c>
      <c r="C4" s="12">
        <f t="shared" si="0"/>
        <v>25000</v>
      </c>
      <c r="D4" s="11" t="s">
        <v>20</v>
      </c>
      <c r="E4" s="20" t="s">
        <v>28</v>
      </c>
      <c r="F4" s="21"/>
      <c r="G4" s="22"/>
      <c r="H4" s="39"/>
    </row>
    <row r="5" spans="1:8" ht="33" customHeight="1" x14ac:dyDescent="0.5">
      <c r="A5" s="28" t="s">
        <v>4</v>
      </c>
      <c r="B5" s="10">
        <v>5000</v>
      </c>
      <c r="C5" s="12">
        <f t="shared" si="0"/>
        <v>2500</v>
      </c>
      <c r="D5" s="11" t="s">
        <v>20</v>
      </c>
      <c r="E5" s="20"/>
      <c r="F5" s="21" t="s">
        <v>28</v>
      </c>
      <c r="G5" s="22"/>
      <c r="H5" s="39" t="s">
        <v>38</v>
      </c>
    </row>
    <row r="6" spans="1:8" x14ac:dyDescent="0.5">
      <c r="A6" s="28" t="s">
        <v>5</v>
      </c>
      <c r="B6" s="10">
        <v>10000</v>
      </c>
      <c r="C6" s="12">
        <f t="shared" si="0"/>
        <v>5000</v>
      </c>
      <c r="D6" s="11" t="s">
        <v>20</v>
      </c>
      <c r="E6" s="20" t="s">
        <v>28</v>
      </c>
      <c r="F6" s="21"/>
      <c r="G6" s="22"/>
      <c r="H6" s="39"/>
    </row>
    <row r="7" spans="1:8" x14ac:dyDescent="0.5">
      <c r="A7" s="28" t="s">
        <v>6</v>
      </c>
      <c r="B7" s="10">
        <v>6500</v>
      </c>
      <c r="C7" s="12">
        <f t="shared" si="0"/>
        <v>3250</v>
      </c>
      <c r="D7" s="11" t="s">
        <v>20</v>
      </c>
      <c r="E7" s="20" t="s">
        <v>28</v>
      </c>
      <c r="F7" s="21"/>
      <c r="G7" s="22"/>
      <c r="H7" s="39"/>
    </row>
    <row r="8" spans="1:8" x14ac:dyDescent="0.5">
      <c r="A8" s="28" t="s">
        <v>7</v>
      </c>
      <c r="B8" s="10">
        <v>35000</v>
      </c>
      <c r="C8" s="12">
        <f t="shared" si="0"/>
        <v>17500</v>
      </c>
      <c r="D8" s="11" t="s">
        <v>20</v>
      </c>
      <c r="E8" s="20" t="s">
        <v>28</v>
      </c>
      <c r="F8" s="21"/>
      <c r="G8" s="22"/>
      <c r="H8" s="39"/>
    </row>
    <row r="9" spans="1:8" x14ac:dyDescent="0.5">
      <c r="A9" s="28" t="s">
        <v>8</v>
      </c>
      <c r="B9" s="10">
        <v>12000</v>
      </c>
      <c r="C9" s="12">
        <f t="shared" si="0"/>
        <v>6000</v>
      </c>
      <c r="D9" s="11" t="s">
        <v>20</v>
      </c>
      <c r="E9" s="20" t="s">
        <v>28</v>
      </c>
      <c r="F9" s="21"/>
      <c r="G9" s="22"/>
      <c r="H9" s="39"/>
    </row>
    <row r="10" spans="1:8" ht="40.200000000000003" customHeight="1" x14ac:dyDescent="0.5">
      <c r="A10" s="28" t="s">
        <v>9</v>
      </c>
      <c r="B10" s="10">
        <v>10000</v>
      </c>
      <c r="C10" s="37">
        <f t="shared" si="0"/>
        <v>5000</v>
      </c>
      <c r="D10" s="11" t="s">
        <v>20</v>
      </c>
      <c r="E10" s="20"/>
      <c r="F10" s="21" t="s">
        <v>28</v>
      </c>
      <c r="G10" s="22"/>
      <c r="H10" s="39" t="s">
        <v>36</v>
      </c>
    </row>
    <row r="11" spans="1:8" x14ac:dyDescent="0.5">
      <c r="A11" s="28" t="s">
        <v>10</v>
      </c>
      <c r="B11" s="10">
        <v>23000</v>
      </c>
      <c r="C11" s="12">
        <f t="shared" si="0"/>
        <v>11500</v>
      </c>
      <c r="D11" s="11" t="s">
        <v>20</v>
      </c>
      <c r="E11" s="20" t="s">
        <v>28</v>
      </c>
      <c r="F11" s="21"/>
      <c r="G11" s="22"/>
      <c r="H11" s="39"/>
    </row>
    <row r="12" spans="1:8" x14ac:dyDescent="0.5">
      <c r="A12" s="29" t="s">
        <v>11</v>
      </c>
      <c r="B12" s="10">
        <v>12000</v>
      </c>
      <c r="C12" s="12">
        <f t="shared" si="0"/>
        <v>6000</v>
      </c>
      <c r="D12" s="11" t="s">
        <v>20</v>
      </c>
      <c r="E12" s="20" t="s">
        <v>28</v>
      </c>
      <c r="F12" s="21"/>
      <c r="G12" s="22"/>
      <c r="H12" s="39"/>
    </row>
    <row r="13" spans="1:8" x14ac:dyDescent="0.5">
      <c r="A13" s="28" t="s">
        <v>12</v>
      </c>
      <c r="B13" s="10">
        <v>19000</v>
      </c>
      <c r="C13" s="12">
        <f t="shared" si="0"/>
        <v>9500</v>
      </c>
      <c r="D13" s="11" t="s">
        <v>20</v>
      </c>
      <c r="E13" s="20" t="s">
        <v>28</v>
      </c>
      <c r="F13" s="21"/>
      <c r="G13" s="22"/>
      <c r="H13" s="39"/>
    </row>
    <row r="14" spans="1:8" ht="28.2" customHeight="1" x14ac:dyDescent="0.5">
      <c r="A14" s="28" t="s">
        <v>13</v>
      </c>
      <c r="B14" s="10">
        <v>6000</v>
      </c>
      <c r="C14" s="12">
        <f t="shared" si="0"/>
        <v>3000</v>
      </c>
      <c r="D14" s="11" t="s">
        <v>20</v>
      </c>
      <c r="E14" s="20"/>
      <c r="F14" s="21" t="s">
        <v>28</v>
      </c>
      <c r="G14" s="22"/>
      <c r="H14" s="39" t="s">
        <v>35</v>
      </c>
    </row>
    <row r="15" spans="1:8" x14ac:dyDescent="0.5">
      <c r="A15" s="28" t="s">
        <v>14</v>
      </c>
      <c r="B15" s="10">
        <v>10000</v>
      </c>
      <c r="C15" s="12">
        <f t="shared" si="0"/>
        <v>5000</v>
      </c>
      <c r="D15" s="11" t="s">
        <v>20</v>
      </c>
      <c r="E15" s="20" t="s">
        <v>28</v>
      </c>
      <c r="F15" s="21"/>
      <c r="G15" s="22"/>
      <c r="H15" s="39"/>
    </row>
    <row r="16" spans="1:8" x14ac:dyDescent="0.5">
      <c r="A16" s="28" t="s">
        <v>15</v>
      </c>
      <c r="B16" s="10">
        <v>10000</v>
      </c>
      <c r="C16" s="12">
        <f t="shared" si="0"/>
        <v>5000</v>
      </c>
      <c r="D16" s="11" t="s">
        <v>20</v>
      </c>
      <c r="E16" s="20" t="s">
        <v>28</v>
      </c>
      <c r="F16" s="21"/>
      <c r="G16" s="22"/>
      <c r="H16" s="39"/>
    </row>
    <row r="17" spans="1:8" x14ac:dyDescent="0.5">
      <c r="A17" s="28" t="s">
        <v>16</v>
      </c>
      <c r="B17" s="10">
        <v>15000</v>
      </c>
      <c r="C17" s="12">
        <f t="shared" si="0"/>
        <v>7500</v>
      </c>
      <c r="D17" s="11" t="s">
        <v>20</v>
      </c>
      <c r="E17" s="20" t="s">
        <v>28</v>
      </c>
      <c r="F17" s="21"/>
      <c r="G17" s="22"/>
      <c r="H17" s="39"/>
    </row>
    <row r="18" spans="1:8" ht="36.6" customHeight="1" x14ac:dyDescent="0.5">
      <c r="A18" s="28" t="s">
        <v>39</v>
      </c>
      <c r="B18" s="10">
        <v>10000</v>
      </c>
      <c r="C18" s="40" t="s">
        <v>28</v>
      </c>
      <c r="D18" s="16" t="s">
        <v>19</v>
      </c>
      <c r="E18" s="20"/>
      <c r="F18" s="21"/>
      <c r="G18" s="22" t="s">
        <v>28</v>
      </c>
      <c r="H18" s="39" t="s">
        <v>37</v>
      </c>
    </row>
    <row r="19" spans="1:8" x14ac:dyDescent="0.5">
      <c r="A19" s="28" t="s">
        <v>17</v>
      </c>
      <c r="B19" s="10">
        <v>7000</v>
      </c>
      <c r="C19" s="12">
        <f t="shared" si="0"/>
        <v>3500</v>
      </c>
      <c r="D19" s="11" t="s">
        <v>20</v>
      </c>
      <c r="E19" s="20" t="s">
        <v>28</v>
      </c>
      <c r="F19" s="21"/>
      <c r="G19" s="22"/>
      <c r="H19" s="39"/>
    </row>
    <row r="20" spans="1:8" x14ac:dyDescent="0.5">
      <c r="A20" s="30" t="s">
        <v>29</v>
      </c>
      <c r="B20" s="25">
        <f>SUM(B2:B19)</f>
        <v>250000</v>
      </c>
      <c r="C20" s="13">
        <f>SUM(C2:C19)</f>
        <v>120000</v>
      </c>
    </row>
    <row r="21" spans="1:8" x14ac:dyDescent="0.5">
      <c r="A21" s="23"/>
      <c r="B21" s="24"/>
      <c r="C21" s="14"/>
    </row>
    <row r="22" spans="1:8" x14ac:dyDescent="0.5">
      <c r="A22" s="27" t="s">
        <v>26</v>
      </c>
      <c r="B22" s="7">
        <v>25000</v>
      </c>
    </row>
    <row r="23" spans="1:8" x14ac:dyDescent="0.5">
      <c r="A23" s="27" t="s">
        <v>18</v>
      </c>
      <c r="B23" s="7">
        <v>28000</v>
      </c>
    </row>
    <row r="24" spans="1:8" ht="19.8" thickBot="1" x14ac:dyDescent="0.55000000000000004">
      <c r="A24" s="26" t="s">
        <v>24</v>
      </c>
      <c r="B24" s="8">
        <f>B20+B22+B23</f>
        <v>303000</v>
      </c>
      <c r="C24" s="8">
        <f>C20+C22+C23</f>
        <v>120000</v>
      </c>
    </row>
    <row r="25" spans="1:8" ht="19.8" thickTop="1" x14ac:dyDescent="0.5">
      <c r="A25" s="1"/>
      <c r="C25" s="6"/>
      <c r="H25" s="17"/>
    </row>
    <row r="26" spans="1:8" ht="19.8" thickBot="1" x14ac:dyDescent="0.55000000000000004">
      <c r="A26" s="5" t="s">
        <v>31</v>
      </c>
      <c r="H26" s="8">
        <f>B24-(B22+B23+C24)</f>
        <v>130000</v>
      </c>
    </row>
    <row r="27" spans="1:8" ht="20.399999999999999" thickTop="1" thickBot="1" x14ac:dyDescent="0.55000000000000004">
      <c r="A27" s="5" t="s">
        <v>30</v>
      </c>
      <c r="H27" s="8">
        <f>B24-C24</f>
        <v>183000</v>
      </c>
    </row>
    <row r="28" spans="1:8" ht="19.8" thickTop="1" x14ac:dyDescent="0.5">
      <c r="A28" s="5"/>
    </row>
    <row r="29" spans="1:8" x14ac:dyDescent="0.5">
      <c r="A29" s="5"/>
    </row>
    <row r="33" spans="1:1" x14ac:dyDescent="0.5">
      <c r="A33" s="5"/>
    </row>
    <row r="34" spans="1:1" x14ac:dyDescent="0.5">
      <c r="A34" s="5"/>
    </row>
  </sheetData>
  <pageMargins left="0.7" right="0.7" top="0.75" bottom="0.75" header="0.3" footer="0.3"/>
  <pageSetup scale="90" orientation="portrait" r:id="rId1"/>
  <headerFooter>
    <oddHeader>&amp;C&amp;"Gill Sans MT,Regular"2019-2020 vs 2020-2021
United Way of Hernando County CIG Agency Allocation Forecasting as of 2/18/20</oddHeader>
    <oddFooter>&amp;Z&amp;F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view="pageLayout" zoomScale="80" zoomScaleNormal="100" zoomScalePageLayoutView="80" workbookViewId="0">
      <selection activeCell="H7" sqref="H7"/>
    </sheetView>
  </sheetViews>
  <sheetFormatPr defaultColWidth="9.109375" defaultRowHeight="19.2" x14ac:dyDescent="0.5"/>
  <cols>
    <col min="1" max="1" width="28.44140625" style="4" customWidth="1"/>
    <col min="2" max="2" width="12.77734375" style="6" customWidth="1"/>
    <col min="3" max="3" width="5.88671875" style="3" customWidth="1"/>
    <col min="4" max="4" width="6.21875" style="3" customWidth="1"/>
    <col min="5" max="5" width="5.77734375" style="3" customWidth="1"/>
    <col min="6" max="10" width="13.44140625" style="3" customWidth="1"/>
    <col min="11" max="11" width="15.109375" style="2" customWidth="1"/>
    <col min="12" max="12" width="10.109375" style="2" customWidth="1"/>
    <col min="13" max="16384" width="9.109375" style="3"/>
  </cols>
  <sheetData>
    <row r="1" spans="1:14" s="9" customFormat="1" ht="60.6" thickBot="1" x14ac:dyDescent="0.55000000000000004">
      <c r="A1" s="41" t="s">
        <v>0</v>
      </c>
      <c r="B1" s="42" t="s">
        <v>34</v>
      </c>
      <c r="C1" s="43" t="s">
        <v>21</v>
      </c>
      <c r="D1" s="44" t="s">
        <v>22</v>
      </c>
      <c r="E1" s="45" t="s">
        <v>23</v>
      </c>
      <c r="F1" s="46" t="s">
        <v>43</v>
      </c>
      <c r="G1" s="46" t="s">
        <v>44</v>
      </c>
      <c r="H1" s="46" t="s">
        <v>45</v>
      </c>
      <c r="I1" s="46" t="s">
        <v>46</v>
      </c>
      <c r="J1" s="46" t="s">
        <v>47</v>
      </c>
      <c r="K1" s="46" t="s">
        <v>32</v>
      </c>
      <c r="L1" s="46" t="s">
        <v>25</v>
      </c>
      <c r="M1" s="47"/>
      <c r="N1" s="47"/>
    </row>
    <row r="2" spans="1:14" ht="28.8" customHeight="1" x14ac:dyDescent="0.5">
      <c r="A2" s="61" t="s">
        <v>1</v>
      </c>
      <c r="B2" s="48">
        <v>5000</v>
      </c>
      <c r="C2" s="49"/>
      <c r="D2" s="50"/>
      <c r="E2" s="51" t="s">
        <v>28</v>
      </c>
      <c r="F2" s="76">
        <v>0</v>
      </c>
      <c r="G2" s="52">
        <v>0</v>
      </c>
      <c r="H2" s="83">
        <v>0</v>
      </c>
      <c r="I2" s="52">
        <v>0</v>
      </c>
      <c r="J2" s="52">
        <v>2500</v>
      </c>
      <c r="K2" s="53" t="s">
        <v>27</v>
      </c>
      <c r="L2" s="54" t="s">
        <v>19</v>
      </c>
      <c r="M2" s="55"/>
      <c r="N2" s="55"/>
    </row>
    <row r="3" spans="1:14" ht="42" customHeight="1" x14ac:dyDescent="0.5">
      <c r="A3" s="61" t="s">
        <v>2</v>
      </c>
      <c r="B3" s="48">
        <v>4500</v>
      </c>
      <c r="C3" s="56"/>
      <c r="D3" s="50" t="s">
        <v>28</v>
      </c>
      <c r="E3" s="57"/>
      <c r="F3" s="78">
        <v>0</v>
      </c>
      <c r="G3" s="58">
        <v>1125</v>
      </c>
      <c r="H3" s="84">
        <v>0</v>
      </c>
      <c r="I3" s="58">
        <v>1125</v>
      </c>
      <c r="J3" s="58">
        <f t="shared" ref="J3:J8" si="0">B3/2</f>
        <v>2250</v>
      </c>
      <c r="K3" s="53" t="s">
        <v>40</v>
      </c>
      <c r="L3" s="59" t="s">
        <v>20</v>
      </c>
      <c r="M3" s="55"/>
      <c r="N3" s="55"/>
    </row>
    <row r="4" spans="1:14" x14ac:dyDescent="0.5">
      <c r="A4" s="87" t="s">
        <v>3</v>
      </c>
      <c r="B4" s="88">
        <v>50000</v>
      </c>
      <c r="C4" s="56" t="s">
        <v>54</v>
      </c>
      <c r="D4" s="50"/>
      <c r="E4" s="57" t="s">
        <v>55</v>
      </c>
      <c r="F4" s="89" t="s">
        <v>28</v>
      </c>
      <c r="G4" s="79">
        <v>12500</v>
      </c>
      <c r="H4" s="90">
        <v>6250</v>
      </c>
      <c r="I4" s="79">
        <v>12500</v>
      </c>
      <c r="J4" s="79">
        <f t="shared" si="0"/>
        <v>25000</v>
      </c>
      <c r="K4" s="53"/>
      <c r="L4" s="59" t="s">
        <v>20</v>
      </c>
      <c r="M4" s="55"/>
      <c r="N4" s="55"/>
    </row>
    <row r="5" spans="1:14" ht="33" customHeight="1" x14ac:dyDescent="0.5">
      <c r="A5" s="61" t="s">
        <v>4</v>
      </c>
      <c r="B5" s="48">
        <v>5000</v>
      </c>
      <c r="C5" s="56"/>
      <c r="D5" s="50" t="s">
        <v>28</v>
      </c>
      <c r="E5" s="57"/>
      <c r="F5" s="78">
        <v>0</v>
      </c>
      <c r="G5" s="58">
        <v>1250</v>
      </c>
      <c r="H5" s="85">
        <v>0</v>
      </c>
      <c r="I5" s="58">
        <v>1250</v>
      </c>
      <c r="J5" s="58">
        <f t="shared" si="0"/>
        <v>2500</v>
      </c>
      <c r="K5" s="53" t="s">
        <v>49</v>
      </c>
      <c r="L5" s="59" t="s">
        <v>20</v>
      </c>
      <c r="M5" s="55"/>
      <c r="N5" s="55"/>
    </row>
    <row r="6" spans="1:14" x14ac:dyDescent="0.5">
      <c r="A6" s="61" t="s">
        <v>5</v>
      </c>
      <c r="B6" s="48">
        <v>10000</v>
      </c>
      <c r="C6" s="56" t="s">
        <v>28</v>
      </c>
      <c r="D6" s="50"/>
      <c r="E6" s="57"/>
      <c r="F6" s="77" t="s">
        <v>28</v>
      </c>
      <c r="G6" s="60">
        <v>2500</v>
      </c>
      <c r="H6" s="85">
        <v>1250</v>
      </c>
      <c r="I6" s="60">
        <v>2500</v>
      </c>
      <c r="J6" s="60">
        <f t="shared" si="0"/>
        <v>5000</v>
      </c>
      <c r="K6" s="53"/>
      <c r="L6" s="59" t="s">
        <v>20</v>
      </c>
      <c r="M6" s="55"/>
      <c r="N6" s="55"/>
    </row>
    <row r="7" spans="1:14" x14ac:dyDescent="0.5">
      <c r="A7" s="61" t="s">
        <v>6</v>
      </c>
      <c r="B7" s="48">
        <v>6500</v>
      </c>
      <c r="C7" s="56" t="s">
        <v>28</v>
      </c>
      <c r="D7" s="50"/>
      <c r="E7" s="57"/>
      <c r="F7" s="77" t="s">
        <v>48</v>
      </c>
      <c r="G7" s="60">
        <v>1625</v>
      </c>
      <c r="H7" s="85">
        <v>812</v>
      </c>
      <c r="I7" s="60">
        <v>1624</v>
      </c>
      <c r="J7" s="60">
        <f t="shared" si="0"/>
        <v>3250</v>
      </c>
      <c r="K7" s="53"/>
      <c r="L7" s="59" t="s">
        <v>20</v>
      </c>
      <c r="M7" s="55"/>
      <c r="N7" s="55"/>
    </row>
    <row r="8" spans="1:14" x14ac:dyDescent="0.5">
      <c r="A8" s="61" t="s">
        <v>7</v>
      </c>
      <c r="B8" s="48">
        <v>35000</v>
      </c>
      <c r="C8" s="56" t="s">
        <v>28</v>
      </c>
      <c r="D8" s="50"/>
      <c r="E8" s="57"/>
      <c r="F8" s="77" t="s">
        <v>28</v>
      </c>
      <c r="G8" s="60">
        <v>8750</v>
      </c>
      <c r="H8" s="85">
        <v>4375</v>
      </c>
      <c r="I8" s="60">
        <v>8750</v>
      </c>
      <c r="J8" s="60">
        <f t="shared" si="0"/>
        <v>17500</v>
      </c>
      <c r="K8" s="53"/>
      <c r="L8" s="59" t="s">
        <v>20</v>
      </c>
      <c r="M8" s="55"/>
      <c r="N8" s="55"/>
    </row>
    <row r="9" spans="1:14" ht="31.8" customHeight="1" x14ac:dyDescent="0.5">
      <c r="A9" s="61" t="s">
        <v>8</v>
      </c>
      <c r="B9" s="48">
        <v>12000</v>
      </c>
      <c r="C9" s="56" t="s">
        <v>50</v>
      </c>
      <c r="D9" s="50"/>
      <c r="E9" s="57" t="s">
        <v>51</v>
      </c>
      <c r="F9" s="77" t="s">
        <v>28</v>
      </c>
      <c r="G9" s="60">
        <v>1500</v>
      </c>
      <c r="H9" s="85">
        <v>750</v>
      </c>
      <c r="I9" s="60">
        <v>1500</v>
      </c>
      <c r="J9" s="60">
        <v>3000</v>
      </c>
      <c r="K9" s="53" t="s">
        <v>52</v>
      </c>
      <c r="L9" s="59" t="s">
        <v>20</v>
      </c>
      <c r="M9" s="55"/>
      <c r="N9" s="55"/>
    </row>
    <row r="10" spans="1:14" ht="40.200000000000003" customHeight="1" x14ac:dyDescent="0.5">
      <c r="A10" s="61" t="s">
        <v>9</v>
      </c>
      <c r="B10" s="48">
        <v>10000</v>
      </c>
      <c r="C10" s="56"/>
      <c r="D10" s="50" t="s">
        <v>28</v>
      </c>
      <c r="E10" s="57"/>
      <c r="F10" s="78" t="s">
        <v>28</v>
      </c>
      <c r="G10" s="58">
        <v>2500</v>
      </c>
      <c r="H10" s="84">
        <v>1250</v>
      </c>
      <c r="I10" s="58">
        <v>2500</v>
      </c>
      <c r="J10" s="58">
        <f t="shared" ref="J10:J17" si="1">B10/2</f>
        <v>5000</v>
      </c>
      <c r="K10" s="53" t="s">
        <v>36</v>
      </c>
      <c r="L10" s="59" t="s">
        <v>20</v>
      </c>
      <c r="M10" s="55"/>
      <c r="N10" s="55"/>
    </row>
    <row r="11" spans="1:14" x14ac:dyDescent="0.5">
      <c r="A11" s="61" t="s">
        <v>10</v>
      </c>
      <c r="B11" s="48">
        <v>23000</v>
      </c>
      <c r="C11" s="56" t="s">
        <v>28</v>
      </c>
      <c r="D11" s="50"/>
      <c r="E11" s="57"/>
      <c r="F11" s="77" t="s">
        <v>28</v>
      </c>
      <c r="G11" s="60">
        <v>5750</v>
      </c>
      <c r="H11" s="85">
        <v>2875</v>
      </c>
      <c r="I11" s="60">
        <v>5750</v>
      </c>
      <c r="J11" s="60">
        <f t="shared" si="1"/>
        <v>11500</v>
      </c>
      <c r="K11" s="53"/>
      <c r="L11" s="59" t="s">
        <v>20</v>
      </c>
      <c r="M11" s="55"/>
      <c r="N11" s="55"/>
    </row>
    <row r="12" spans="1:14" ht="35.4" x14ac:dyDescent="0.5">
      <c r="A12" s="61" t="s">
        <v>11</v>
      </c>
      <c r="B12" s="48">
        <v>12000</v>
      </c>
      <c r="C12" s="56"/>
      <c r="D12" s="50"/>
      <c r="E12" s="57" t="s">
        <v>28</v>
      </c>
      <c r="F12" s="78">
        <v>0</v>
      </c>
      <c r="G12" s="58">
        <v>3000</v>
      </c>
      <c r="H12" s="85">
        <v>0</v>
      </c>
      <c r="I12" s="58">
        <v>3000</v>
      </c>
      <c r="J12" s="58">
        <f t="shared" si="1"/>
        <v>6000</v>
      </c>
      <c r="K12" s="53" t="s">
        <v>42</v>
      </c>
      <c r="L12" s="59" t="s">
        <v>20</v>
      </c>
      <c r="M12" s="55"/>
      <c r="N12" s="55"/>
    </row>
    <row r="13" spans="1:14" x14ac:dyDescent="0.5">
      <c r="A13" s="61" t="s">
        <v>12</v>
      </c>
      <c r="B13" s="48">
        <v>19000</v>
      </c>
      <c r="C13" s="56" t="s">
        <v>28</v>
      </c>
      <c r="D13" s="50"/>
      <c r="E13" s="57"/>
      <c r="F13" s="77" t="s">
        <v>28</v>
      </c>
      <c r="G13" s="60">
        <v>4750</v>
      </c>
      <c r="H13" s="85">
        <v>2375</v>
      </c>
      <c r="I13" s="60">
        <v>4750</v>
      </c>
      <c r="J13" s="60">
        <f t="shared" si="1"/>
        <v>9500</v>
      </c>
      <c r="K13" s="53"/>
      <c r="L13" s="59" t="s">
        <v>20</v>
      </c>
      <c r="M13" s="55"/>
      <c r="N13" s="55"/>
    </row>
    <row r="14" spans="1:14" ht="28.2" customHeight="1" x14ac:dyDescent="0.5">
      <c r="A14" s="61" t="s">
        <v>13</v>
      </c>
      <c r="B14" s="48">
        <v>6000</v>
      </c>
      <c r="C14" s="56"/>
      <c r="D14" s="50" t="s">
        <v>28</v>
      </c>
      <c r="E14" s="57"/>
      <c r="F14" s="78" t="s">
        <v>48</v>
      </c>
      <c r="G14" s="58">
        <v>1500</v>
      </c>
      <c r="H14" s="84">
        <v>750</v>
      </c>
      <c r="I14" s="58">
        <v>1500</v>
      </c>
      <c r="J14" s="58">
        <f t="shared" si="1"/>
        <v>3000</v>
      </c>
      <c r="K14" s="53" t="s">
        <v>35</v>
      </c>
      <c r="L14" s="59" t="s">
        <v>20</v>
      </c>
      <c r="M14" s="55"/>
      <c r="N14" s="55"/>
    </row>
    <row r="15" spans="1:14" x14ac:dyDescent="0.5">
      <c r="A15" s="61" t="s">
        <v>14</v>
      </c>
      <c r="B15" s="48">
        <v>10000</v>
      </c>
      <c r="C15" s="56" t="s">
        <v>28</v>
      </c>
      <c r="D15" s="50"/>
      <c r="E15" s="57"/>
      <c r="F15" s="77" t="s">
        <v>28</v>
      </c>
      <c r="G15" s="60">
        <v>2500</v>
      </c>
      <c r="H15" s="85">
        <v>1250</v>
      </c>
      <c r="I15" s="60">
        <v>2500</v>
      </c>
      <c r="J15" s="60">
        <f t="shared" si="1"/>
        <v>5000</v>
      </c>
      <c r="K15" s="53"/>
      <c r="L15" s="59" t="s">
        <v>20</v>
      </c>
      <c r="M15" s="55"/>
      <c r="N15" s="55"/>
    </row>
    <row r="16" spans="1:14" x14ac:dyDescent="0.5">
      <c r="A16" s="61" t="s">
        <v>15</v>
      </c>
      <c r="B16" s="48">
        <v>10000</v>
      </c>
      <c r="C16" s="56"/>
      <c r="D16" s="50" t="s">
        <v>28</v>
      </c>
      <c r="E16" s="57"/>
      <c r="F16" s="77" t="s">
        <v>28</v>
      </c>
      <c r="G16" s="60">
        <v>2500</v>
      </c>
      <c r="H16" s="85">
        <v>1250</v>
      </c>
      <c r="I16" s="60">
        <v>2500</v>
      </c>
      <c r="J16" s="60">
        <f t="shared" si="1"/>
        <v>5000</v>
      </c>
      <c r="K16" s="53"/>
      <c r="L16" s="59" t="s">
        <v>20</v>
      </c>
      <c r="M16" s="55"/>
      <c r="N16" s="55"/>
    </row>
    <row r="17" spans="1:14" x14ac:dyDescent="0.5">
      <c r="A17" s="61" t="s">
        <v>16</v>
      </c>
      <c r="B17" s="48">
        <v>15000</v>
      </c>
      <c r="C17" s="56" t="s">
        <v>28</v>
      </c>
      <c r="D17" s="50"/>
      <c r="E17" s="57"/>
      <c r="F17" s="77" t="s">
        <v>28</v>
      </c>
      <c r="G17" s="60">
        <v>3750</v>
      </c>
      <c r="H17" s="85">
        <v>1875</v>
      </c>
      <c r="I17" s="60">
        <v>3750</v>
      </c>
      <c r="J17" s="60">
        <f t="shared" si="1"/>
        <v>7500</v>
      </c>
      <c r="K17" s="53"/>
      <c r="L17" s="59" t="s">
        <v>20</v>
      </c>
      <c r="M17" s="55"/>
      <c r="N17" s="55"/>
    </row>
    <row r="18" spans="1:14" ht="28.8" customHeight="1" x14ac:dyDescent="0.5">
      <c r="A18" s="61" t="s">
        <v>39</v>
      </c>
      <c r="B18" s="48">
        <v>10000</v>
      </c>
      <c r="C18" s="56"/>
      <c r="D18" s="50"/>
      <c r="E18" s="57" t="s">
        <v>28</v>
      </c>
      <c r="F18" s="77">
        <v>0</v>
      </c>
      <c r="G18" s="62" t="s">
        <v>28</v>
      </c>
      <c r="H18" s="86">
        <v>0</v>
      </c>
      <c r="I18" s="62" t="s">
        <v>28</v>
      </c>
      <c r="J18" s="62" t="s">
        <v>28</v>
      </c>
      <c r="K18" s="53" t="s">
        <v>37</v>
      </c>
      <c r="L18" s="63" t="s">
        <v>19</v>
      </c>
      <c r="M18" s="55"/>
      <c r="N18" s="55"/>
    </row>
    <row r="19" spans="1:14" x14ac:dyDescent="0.5">
      <c r="A19" s="61" t="s">
        <v>17</v>
      </c>
      <c r="B19" s="48">
        <v>7000</v>
      </c>
      <c r="C19" s="56" t="s">
        <v>28</v>
      </c>
      <c r="D19" s="50"/>
      <c r="E19" s="57"/>
      <c r="F19" s="77" t="s">
        <v>28</v>
      </c>
      <c r="G19" s="60">
        <v>1750</v>
      </c>
      <c r="H19" s="85">
        <v>875</v>
      </c>
      <c r="I19" s="60">
        <v>1750</v>
      </c>
      <c r="J19" s="60">
        <f>B19/2</f>
        <v>3500</v>
      </c>
      <c r="K19" s="53"/>
      <c r="L19" s="59" t="s">
        <v>20</v>
      </c>
      <c r="M19" s="55"/>
      <c r="N19" s="55"/>
    </row>
    <row r="20" spans="1:14" x14ac:dyDescent="0.5">
      <c r="A20" s="64" t="s">
        <v>29</v>
      </c>
      <c r="B20" s="65">
        <f>SUM(B2:B19)</f>
        <v>250000</v>
      </c>
      <c r="C20" s="55"/>
      <c r="D20" s="55"/>
      <c r="E20" s="55"/>
      <c r="F20" s="66"/>
      <c r="G20" s="66">
        <f>SUM(G2:G19)</f>
        <v>57250</v>
      </c>
      <c r="H20" s="66">
        <f>SUM(H2:H19)</f>
        <v>25937</v>
      </c>
      <c r="I20" s="66">
        <f>SUM(I2:I19)</f>
        <v>57249</v>
      </c>
      <c r="J20" s="66">
        <f>SUM(J2:J19)</f>
        <v>117000</v>
      </c>
      <c r="K20" s="67"/>
      <c r="L20" s="67"/>
      <c r="M20" s="55"/>
      <c r="N20" s="55"/>
    </row>
    <row r="21" spans="1:14" x14ac:dyDescent="0.5">
      <c r="A21" s="68"/>
      <c r="B21" s="69"/>
      <c r="C21" s="55"/>
      <c r="D21" s="55"/>
      <c r="E21" s="55"/>
      <c r="F21" s="70"/>
      <c r="G21" s="70"/>
      <c r="H21" s="70"/>
      <c r="I21" s="70"/>
      <c r="J21" s="70"/>
      <c r="K21" s="67"/>
      <c r="L21" s="67"/>
      <c r="M21" s="55"/>
      <c r="N21" s="55"/>
    </row>
    <row r="22" spans="1:14" x14ac:dyDescent="0.5">
      <c r="A22" s="71" t="s">
        <v>26</v>
      </c>
      <c r="B22" s="72">
        <v>25000</v>
      </c>
      <c r="C22" s="55"/>
      <c r="D22" s="55"/>
      <c r="E22" s="81" t="s">
        <v>53</v>
      </c>
      <c r="F22" s="82"/>
      <c r="G22" s="80">
        <v>25000</v>
      </c>
      <c r="H22" s="72">
        <v>25000</v>
      </c>
      <c r="I22" s="72">
        <v>25000</v>
      </c>
      <c r="J22" s="72">
        <v>25000</v>
      </c>
      <c r="K22" s="67"/>
      <c r="L22" s="67"/>
      <c r="M22" s="55"/>
      <c r="N22" s="55"/>
    </row>
    <row r="23" spans="1:14" x14ac:dyDescent="0.5">
      <c r="A23" s="71" t="s">
        <v>18</v>
      </c>
      <c r="B23" s="72">
        <v>28000</v>
      </c>
      <c r="C23" s="55"/>
      <c r="D23" s="55"/>
      <c r="E23" s="81" t="s">
        <v>53</v>
      </c>
      <c r="F23" s="82"/>
      <c r="G23" s="80">
        <v>24000</v>
      </c>
      <c r="H23" s="72">
        <v>24000</v>
      </c>
      <c r="I23" s="72">
        <v>24000</v>
      </c>
      <c r="J23" s="72">
        <v>24000</v>
      </c>
      <c r="K23" s="67"/>
      <c r="L23" s="67"/>
      <c r="M23" s="55"/>
      <c r="N23" s="55"/>
    </row>
    <row r="24" spans="1:14" ht="19.8" thickBot="1" x14ac:dyDescent="0.55000000000000004">
      <c r="A24" s="73" t="s">
        <v>41</v>
      </c>
      <c r="B24" s="74">
        <f>B20+B22+B23</f>
        <v>303000</v>
      </c>
      <c r="C24" s="55"/>
      <c r="D24" s="55"/>
      <c r="E24" s="55"/>
      <c r="F24" s="74"/>
      <c r="G24" s="75">
        <f>SUM(G22:G23,G20)</f>
        <v>106250</v>
      </c>
      <c r="H24" s="75">
        <f>SUM(H22:H23,H20)</f>
        <v>74937</v>
      </c>
      <c r="I24" s="75">
        <f>SUM(I22:I23,I20)</f>
        <v>106249</v>
      </c>
      <c r="J24" s="74">
        <f>J20+J22+J23</f>
        <v>166000</v>
      </c>
      <c r="K24" s="67"/>
      <c r="L24" s="67"/>
      <c r="M24" s="55"/>
      <c r="N24" s="55"/>
    </row>
    <row r="25" spans="1:14" ht="19.8" thickTop="1" x14ac:dyDescent="0.5">
      <c r="A25" s="1"/>
      <c r="F25" s="6"/>
      <c r="G25" s="6"/>
      <c r="H25" s="6"/>
      <c r="I25" s="6"/>
      <c r="J25" s="6"/>
      <c r="K25" s="17"/>
    </row>
    <row r="26" spans="1:14" x14ac:dyDescent="0.5">
      <c r="A26" s="5"/>
    </row>
    <row r="27" spans="1:14" x14ac:dyDescent="0.5">
      <c r="A27" s="5"/>
    </row>
    <row r="31" spans="1:14" x14ac:dyDescent="0.5">
      <c r="A31" s="5"/>
    </row>
    <row r="32" spans="1:14" x14ac:dyDescent="0.5">
      <c r="A32" s="5"/>
    </row>
  </sheetData>
  <pageMargins left="0.7" right="0.7" top="0.75" bottom="0.75" header="0.3" footer="0.3"/>
  <pageSetup paperSize="3" scale="90" orientation="portrait" r:id="rId1"/>
  <headerFooter>
    <oddHeader>&amp;C&amp;"Arial,Regular"United Way of Hernando County
2020-2021 CIG Agency Allocation Forecasting as of 4/20/20</oddHeader>
    <oddFoote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Layout" zoomScale="90" zoomScaleNormal="100" zoomScalePageLayoutView="90" workbookViewId="0">
      <selection activeCell="A5" sqref="A5"/>
    </sheetView>
  </sheetViews>
  <sheetFormatPr defaultColWidth="9.109375" defaultRowHeight="19.2" x14ac:dyDescent="0.5"/>
  <cols>
    <col min="1" max="1" width="18.77734375" style="4" customWidth="1"/>
    <col min="2" max="2" width="11.6640625" style="6" customWidth="1"/>
    <col min="3" max="3" width="5.88671875" style="3" customWidth="1"/>
    <col min="4" max="4" width="8.33203125" style="3" customWidth="1"/>
    <col min="5" max="5" width="5.77734375" style="3" customWidth="1"/>
    <col min="6" max="6" width="13.44140625" style="3" customWidth="1"/>
    <col min="7" max="7" width="11.109375" style="3" customWidth="1"/>
    <col min="8" max="8" width="12.21875" style="3" customWidth="1"/>
    <col min="9" max="9" width="12.77734375" style="3" customWidth="1"/>
    <col min="10" max="10" width="19" style="2" customWidth="1"/>
    <col min="11" max="11" width="10.109375" style="2" customWidth="1"/>
    <col min="12" max="16384" width="9.109375" style="3"/>
  </cols>
  <sheetData>
    <row r="1" spans="1:13" s="9" customFormat="1" ht="72.599999999999994" thickBot="1" x14ac:dyDescent="0.55000000000000004">
      <c r="A1" s="41" t="s">
        <v>0</v>
      </c>
      <c r="B1" s="42" t="s">
        <v>34</v>
      </c>
      <c r="C1" s="43" t="s">
        <v>68</v>
      </c>
      <c r="D1" s="112" t="s">
        <v>69</v>
      </c>
      <c r="E1" s="45" t="s">
        <v>70</v>
      </c>
      <c r="F1" s="46" t="s">
        <v>57</v>
      </c>
      <c r="G1" s="46" t="s">
        <v>64</v>
      </c>
      <c r="H1" s="46" t="s">
        <v>66</v>
      </c>
      <c r="I1" s="46" t="s">
        <v>65</v>
      </c>
      <c r="J1" s="46" t="s">
        <v>32</v>
      </c>
      <c r="K1" s="46" t="s">
        <v>25</v>
      </c>
      <c r="L1" s="47"/>
      <c r="M1" s="47"/>
    </row>
    <row r="2" spans="1:13" ht="34.799999999999997" customHeight="1" x14ac:dyDescent="0.5">
      <c r="A2" s="92" t="s">
        <v>1</v>
      </c>
      <c r="B2" s="94">
        <v>5000</v>
      </c>
      <c r="C2" s="49"/>
      <c r="D2" s="50"/>
      <c r="E2" s="51" t="s">
        <v>28</v>
      </c>
      <c r="F2" s="110" t="s">
        <v>28</v>
      </c>
      <c r="G2" s="95">
        <v>0</v>
      </c>
      <c r="H2" s="96">
        <v>0</v>
      </c>
      <c r="I2" s="97">
        <v>0</v>
      </c>
      <c r="J2" s="98" t="s">
        <v>58</v>
      </c>
      <c r="K2" s="54" t="s">
        <v>19</v>
      </c>
      <c r="L2" s="55"/>
      <c r="M2" s="55"/>
    </row>
    <row r="3" spans="1:13" ht="48.6" customHeight="1" x14ac:dyDescent="0.5">
      <c r="A3" s="92" t="s">
        <v>2</v>
      </c>
      <c r="B3" s="94">
        <v>4500</v>
      </c>
      <c r="C3" s="56"/>
      <c r="D3" s="50" t="s">
        <v>28</v>
      </c>
      <c r="E3" s="57"/>
      <c r="F3" s="99">
        <v>750</v>
      </c>
      <c r="G3" s="100">
        <v>0</v>
      </c>
      <c r="H3" s="101">
        <v>0</v>
      </c>
      <c r="I3" s="102">
        <v>0</v>
      </c>
      <c r="J3" s="98" t="s">
        <v>59</v>
      </c>
      <c r="K3" s="59" t="s">
        <v>20</v>
      </c>
      <c r="L3" s="55"/>
      <c r="M3" s="55"/>
    </row>
    <row r="4" spans="1:13" ht="37.200000000000003" customHeight="1" x14ac:dyDescent="0.5">
      <c r="A4" s="93" t="s">
        <v>3</v>
      </c>
      <c r="B4" s="103">
        <v>50000</v>
      </c>
      <c r="C4" s="56" t="s">
        <v>54</v>
      </c>
      <c r="D4" s="50" t="s">
        <v>55</v>
      </c>
      <c r="E4" s="57"/>
      <c r="F4" s="104">
        <v>3333</v>
      </c>
      <c r="G4" s="105">
        <v>6250</v>
      </c>
      <c r="H4" s="106">
        <v>25000</v>
      </c>
      <c r="I4" s="109">
        <v>10000</v>
      </c>
      <c r="J4" s="98" t="s">
        <v>62</v>
      </c>
      <c r="K4" s="59" t="s">
        <v>20</v>
      </c>
      <c r="L4" s="55"/>
      <c r="M4" s="55"/>
    </row>
    <row r="5" spans="1:13" ht="44.4" customHeight="1" x14ac:dyDescent="0.5">
      <c r="A5" s="92" t="s">
        <v>4</v>
      </c>
      <c r="B5" s="94">
        <v>5000</v>
      </c>
      <c r="C5" s="56"/>
      <c r="D5" s="50"/>
      <c r="E5" s="57" t="s">
        <v>28</v>
      </c>
      <c r="F5" s="99">
        <v>833</v>
      </c>
      <c r="G5" s="108">
        <v>0</v>
      </c>
      <c r="H5" s="101">
        <v>0</v>
      </c>
      <c r="I5" s="102">
        <v>0</v>
      </c>
      <c r="J5" s="98" t="s">
        <v>56</v>
      </c>
      <c r="K5" s="59" t="s">
        <v>20</v>
      </c>
      <c r="L5" s="55"/>
      <c r="M5" s="55"/>
    </row>
    <row r="6" spans="1:13" x14ac:dyDescent="0.5">
      <c r="A6" s="92" t="s">
        <v>5</v>
      </c>
      <c r="B6" s="94">
        <v>10000</v>
      </c>
      <c r="C6" s="56" t="s">
        <v>28</v>
      </c>
      <c r="D6" s="50"/>
      <c r="E6" s="57"/>
      <c r="F6" s="99">
        <v>1666</v>
      </c>
      <c r="G6" s="108">
        <v>1250</v>
      </c>
      <c r="H6" s="106">
        <f>B6/2</f>
        <v>5000</v>
      </c>
      <c r="I6" s="107">
        <v>5000</v>
      </c>
      <c r="J6" s="98"/>
      <c r="K6" s="59" t="s">
        <v>20</v>
      </c>
      <c r="L6" s="55"/>
      <c r="M6" s="55"/>
    </row>
    <row r="7" spans="1:13" x14ac:dyDescent="0.5">
      <c r="A7" s="92" t="s">
        <v>6</v>
      </c>
      <c r="B7" s="94">
        <v>6500</v>
      </c>
      <c r="C7" s="56"/>
      <c r="D7" s="50" t="s">
        <v>28</v>
      </c>
      <c r="E7" s="57"/>
      <c r="F7" s="99">
        <v>1083</v>
      </c>
      <c r="G7" s="108">
        <v>812</v>
      </c>
      <c r="H7" s="106">
        <v>3250</v>
      </c>
      <c r="I7" s="107">
        <v>3250</v>
      </c>
      <c r="J7" s="98"/>
      <c r="K7" s="59" t="s">
        <v>20</v>
      </c>
      <c r="L7" s="55"/>
      <c r="M7" s="55"/>
    </row>
    <row r="8" spans="1:13" x14ac:dyDescent="0.5">
      <c r="A8" s="92" t="s">
        <v>7</v>
      </c>
      <c r="B8" s="94">
        <v>35000</v>
      </c>
      <c r="C8" s="56" t="s">
        <v>28</v>
      </c>
      <c r="D8" s="50"/>
      <c r="E8" s="57"/>
      <c r="F8" s="99">
        <v>5833</v>
      </c>
      <c r="G8" s="108">
        <v>4375</v>
      </c>
      <c r="H8" s="106">
        <f>B8/2</f>
        <v>17500</v>
      </c>
      <c r="I8" s="107">
        <v>17500</v>
      </c>
      <c r="J8" s="98"/>
      <c r="K8" s="59" t="s">
        <v>20</v>
      </c>
      <c r="L8" s="55"/>
      <c r="M8" s="55"/>
    </row>
    <row r="9" spans="1:13" ht="31.8" customHeight="1" x14ac:dyDescent="0.5">
      <c r="A9" s="92" t="s">
        <v>8</v>
      </c>
      <c r="B9" s="94">
        <v>12000</v>
      </c>
      <c r="C9" s="56" t="s">
        <v>50</v>
      </c>
      <c r="D9" s="50"/>
      <c r="E9" s="57" t="s">
        <v>51</v>
      </c>
      <c r="F9" s="104">
        <v>1000</v>
      </c>
      <c r="G9" s="105">
        <v>750</v>
      </c>
      <c r="H9" s="106">
        <v>3000</v>
      </c>
      <c r="I9" s="107">
        <v>3000</v>
      </c>
      <c r="J9" s="98" t="s">
        <v>67</v>
      </c>
      <c r="K9" s="59" t="s">
        <v>20</v>
      </c>
      <c r="L9" s="55"/>
      <c r="M9" s="55"/>
    </row>
    <row r="10" spans="1:13" ht="40.200000000000003" customHeight="1" x14ac:dyDescent="0.5">
      <c r="A10" s="92" t="s">
        <v>63</v>
      </c>
      <c r="B10" s="94">
        <v>10000</v>
      </c>
      <c r="C10" s="56"/>
      <c r="D10" s="50" t="s">
        <v>28</v>
      </c>
      <c r="E10" s="57"/>
      <c r="F10" s="99">
        <v>1666</v>
      </c>
      <c r="G10" s="108">
        <v>1250</v>
      </c>
      <c r="H10" s="106">
        <f>B10/2</f>
        <v>5000</v>
      </c>
      <c r="I10" s="107">
        <v>5000</v>
      </c>
      <c r="J10" s="98" t="s">
        <v>36</v>
      </c>
      <c r="K10" s="59" t="s">
        <v>20</v>
      </c>
      <c r="L10" s="55"/>
      <c r="M10" s="55"/>
    </row>
    <row r="11" spans="1:13" x14ac:dyDescent="0.5">
      <c r="A11" s="92" t="s">
        <v>10</v>
      </c>
      <c r="B11" s="94">
        <v>23000</v>
      </c>
      <c r="C11" s="56" t="s">
        <v>28</v>
      </c>
      <c r="D11" s="50"/>
      <c r="E11" s="57"/>
      <c r="F11" s="99">
        <v>3833</v>
      </c>
      <c r="G11" s="108">
        <v>2875</v>
      </c>
      <c r="H11" s="106">
        <f>B11/2</f>
        <v>11500</v>
      </c>
      <c r="I11" s="107">
        <v>11500</v>
      </c>
      <c r="J11" s="98"/>
      <c r="K11" s="59" t="s">
        <v>20</v>
      </c>
      <c r="L11" s="55"/>
      <c r="M11" s="55"/>
    </row>
    <row r="12" spans="1:13" ht="33" customHeight="1" x14ac:dyDescent="0.5">
      <c r="A12" s="92" t="s">
        <v>11</v>
      </c>
      <c r="B12" s="94">
        <v>12000</v>
      </c>
      <c r="C12" s="56"/>
      <c r="D12" s="50" t="s">
        <v>28</v>
      </c>
      <c r="E12" s="57"/>
      <c r="F12" s="99">
        <v>2000</v>
      </c>
      <c r="G12" s="108">
        <v>1500</v>
      </c>
      <c r="H12" s="106">
        <v>6000</v>
      </c>
      <c r="I12" s="111" t="s">
        <v>28</v>
      </c>
      <c r="J12" s="98" t="s">
        <v>42</v>
      </c>
      <c r="K12" s="59" t="s">
        <v>20</v>
      </c>
      <c r="L12" s="55"/>
      <c r="M12" s="55"/>
    </row>
    <row r="13" spans="1:13" ht="22.8" x14ac:dyDescent="0.5">
      <c r="A13" s="92" t="s">
        <v>12</v>
      </c>
      <c r="B13" s="94">
        <v>19000</v>
      </c>
      <c r="C13" s="56" t="s">
        <v>28</v>
      </c>
      <c r="D13" s="50"/>
      <c r="E13" s="57"/>
      <c r="F13" s="99">
        <v>3166</v>
      </c>
      <c r="G13" s="108">
        <v>2375</v>
      </c>
      <c r="H13" s="106">
        <f>B13/2</f>
        <v>9500</v>
      </c>
      <c r="I13" s="107">
        <v>9500</v>
      </c>
      <c r="J13" s="98" t="s">
        <v>60</v>
      </c>
      <c r="K13" s="59" t="s">
        <v>20</v>
      </c>
      <c r="L13" s="55"/>
      <c r="M13" s="55"/>
    </row>
    <row r="14" spans="1:13" ht="28.2" customHeight="1" x14ac:dyDescent="0.5">
      <c r="A14" s="92" t="s">
        <v>13</v>
      </c>
      <c r="B14" s="94">
        <v>6000</v>
      </c>
      <c r="C14" s="56"/>
      <c r="D14" s="50" t="s">
        <v>28</v>
      </c>
      <c r="E14" s="57"/>
      <c r="F14" s="99">
        <v>1000</v>
      </c>
      <c r="G14" s="108">
        <v>750</v>
      </c>
      <c r="H14" s="106">
        <f>B14/2</f>
        <v>3000</v>
      </c>
      <c r="I14" s="111" t="s">
        <v>28</v>
      </c>
      <c r="J14" s="98" t="s">
        <v>35</v>
      </c>
      <c r="K14" s="59" t="s">
        <v>20</v>
      </c>
      <c r="L14" s="55"/>
      <c r="M14" s="55"/>
    </row>
    <row r="15" spans="1:13" x14ac:dyDescent="0.5">
      <c r="A15" s="92" t="s">
        <v>14</v>
      </c>
      <c r="B15" s="94">
        <v>10000</v>
      </c>
      <c r="C15" s="56" t="s">
        <v>28</v>
      </c>
      <c r="D15" s="50"/>
      <c r="E15" s="57"/>
      <c r="F15" s="99">
        <v>1666</v>
      </c>
      <c r="G15" s="108">
        <v>1250</v>
      </c>
      <c r="H15" s="106">
        <f>B15/2</f>
        <v>5000</v>
      </c>
      <c r="I15" s="107">
        <v>5000</v>
      </c>
      <c r="J15" s="98"/>
      <c r="K15" s="59" t="s">
        <v>20</v>
      </c>
      <c r="L15" s="55"/>
      <c r="M15" s="55"/>
    </row>
    <row r="16" spans="1:13" ht="25.8" customHeight="1" x14ac:dyDescent="0.5">
      <c r="A16" s="92" t="s">
        <v>15</v>
      </c>
      <c r="B16" s="94">
        <v>10000</v>
      </c>
      <c r="C16" s="56"/>
      <c r="D16" s="50" t="s">
        <v>28</v>
      </c>
      <c r="E16" s="57"/>
      <c r="F16" s="99">
        <v>1666</v>
      </c>
      <c r="G16" s="108">
        <v>1250</v>
      </c>
      <c r="H16" s="106">
        <f>B16/2</f>
        <v>5000</v>
      </c>
      <c r="I16" s="111" t="s">
        <v>28</v>
      </c>
      <c r="J16" s="98" t="s">
        <v>61</v>
      </c>
      <c r="K16" s="59" t="s">
        <v>20</v>
      </c>
      <c r="L16" s="55"/>
      <c r="M16" s="55"/>
    </row>
    <row r="17" spans="1:13" x14ac:dyDescent="0.5">
      <c r="A17" s="92" t="s">
        <v>16</v>
      </c>
      <c r="B17" s="94">
        <v>15000</v>
      </c>
      <c r="C17" s="56" t="s">
        <v>28</v>
      </c>
      <c r="D17" s="50"/>
      <c r="E17" s="57"/>
      <c r="F17" s="99">
        <v>2500</v>
      </c>
      <c r="G17" s="108">
        <v>1875</v>
      </c>
      <c r="H17" s="106">
        <f>B17/2</f>
        <v>7500</v>
      </c>
      <c r="I17" s="107">
        <v>7500</v>
      </c>
      <c r="J17" s="98"/>
      <c r="K17" s="59" t="s">
        <v>20</v>
      </c>
      <c r="L17" s="55"/>
      <c r="M17" s="55"/>
    </row>
    <row r="18" spans="1:13" ht="32.4" customHeight="1" x14ac:dyDescent="0.5">
      <c r="A18" s="92" t="s">
        <v>39</v>
      </c>
      <c r="B18" s="94">
        <v>10000</v>
      </c>
      <c r="C18" s="56"/>
      <c r="D18" s="50"/>
      <c r="E18" s="57" t="s">
        <v>28</v>
      </c>
      <c r="F18" s="113" t="s">
        <v>28</v>
      </c>
      <c r="G18" s="108">
        <v>0</v>
      </c>
      <c r="H18" s="106">
        <v>0</v>
      </c>
      <c r="I18" s="111" t="s">
        <v>28</v>
      </c>
      <c r="J18" s="98" t="s">
        <v>37</v>
      </c>
      <c r="K18" s="63" t="s">
        <v>19</v>
      </c>
      <c r="L18" s="55"/>
      <c r="M18" s="55"/>
    </row>
    <row r="19" spans="1:13" ht="22.8" x14ac:dyDescent="0.5">
      <c r="A19" s="92" t="s">
        <v>17</v>
      </c>
      <c r="B19" s="94">
        <v>7000</v>
      </c>
      <c r="C19" s="56" t="s">
        <v>28</v>
      </c>
      <c r="D19" s="50"/>
      <c r="E19" s="57"/>
      <c r="F19" s="99">
        <v>1166</v>
      </c>
      <c r="G19" s="108">
        <v>875</v>
      </c>
      <c r="H19" s="106">
        <f>B19/2</f>
        <v>3500</v>
      </c>
      <c r="I19" s="107">
        <v>3500</v>
      </c>
      <c r="J19" s="98"/>
      <c r="K19" s="59" t="s">
        <v>20</v>
      </c>
      <c r="L19" s="55"/>
      <c r="M19" s="55"/>
    </row>
    <row r="20" spans="1:13" ht="25.8" customHeight="1" x14ac:dyDescent="0.5">
      <c r="A20" s="64" t="s">
        <v>29</v>
      </c>
      <c r="B20" s="65">
        <f>SUM(B2:B19)</f>
        <v>250000</v>
      </c>
      <c r="C20" s="55"/>
      <c r="D20" s="55"/>
      <c r="E20" s="55"/>
      <c r="F20" s="66">
        <f>SUM(F2:F19)</f>
        <v>33161</v>
      </c>
      <c r="G20" s="66">
        <f>SUM(G2:G19)</f>
        <v>27437</v>
      </c>
      <c r="H20" s="66">
        <f>SUM(H2:H19)</f>
        <v>109750</v>
      </c>
      <c r="I20" s="66">
        <f>SUM(I2:I19)</f>
        <v>80750</v>
      </c>
      <c r="J20" s="67"/>
      <c r="K20" s="67"/>
      <c r="L20" s="55"/>
      <c r="M20" s="55"/>
    </row>
    <row r="21" spans="1:13" x14ac:dyDescent="0.5">
      <c r="A21" s="68"/>
      <c r="B21" s="69"/>
      <c r="C21" s="55"/>
      <c r="D21" s="55"/>
      <c r="E21" s="55"/>
      <c r="F21" s="70"/>
      <c r="G21" s="70"/>
      <c r="H21" s="70"/>
      <c r="I21" s="70"/>
      <c r="J21" s="67"/>
      <c r="K21" s="67"/>
      <c r="L21" s="55"/>
      <c r="M21" s="55"/>
    </row>
    <row r="22" spans="1:13" x14ac:dyDescent="0.5">
      <c r="A22" s="71" t="s">
        <v>26</v>
      </c>
      <c r="B22" s="72">
        <v>25000</v>
      </c>
      <c r="C22" s="55"/>
      <c r="D22" s="55"/>
      <c r="E22" s="81"/>
      <c r="F22" s="72">
        <v>4166</v>
      </c>
      <c r="G22" s="72">
        <v>25000</v>
      </c>
      <c r="H22" s="72">
        <v>25000</v>
      </c>
      <c r="I22" s="72">
        <v>25000</v>
      </c>
      <c r="J22" s="67"/>
      <c r="K22" s="67"/>
      <c r="L22" s="55"/>
      <c r="M22" s="55"/>
    </row>
    <row r="23" spans="1:13" x14ac:dyDescent="0.5">
      <c r="A23" s="71" t="s">
        <v>18</v>
      </c>
      <c r="B23" s="72">
        <v>28000</v>
      </c>
      <c r="C23" s="55"/>
      <c r="D23" s="55"/>
      <c r="E23" s="81"/>
      <c r="F23" s="91">
        <v>4000</v>
      </c>
      <c r="G23" s="72">
        <v>24000</v>
      </c>
      <c r="H23" s="72">
        <v>24000</v>
      </c>
      <c r="I23" s="72">
        <v>24000</v>
      </c>
      <c r="J23" s="67"/>
      <c r="K23" s="67"/>
      <c r="L23" s="55"/>
      <c r="M23" s="55"/>
    </row>
    <row r="24" spans="1:13" ht="19.8" thickBot="1" x14ac:dyDescent="0.55000000000000004">
      <c r="A24" s="73" t="s">
        <v>41</v>
      </c>
      <c r="B24" s="74">
        <f>B20+B22+B23</f>
        <v>303000</v>
      </c>
      <c r="C24" s="55"/>
      <c r="D24" s="55"/>
      <c r="E24" s="55"/>
      <c r="F24" s="74">
        <f>SUM(F22:F23,F20)</f>
        <v>41327</v>
      </c>
      <c r="G24" s="75">
        <f>SUM(G22:G23,G20)</f>
        <v>76437</v>
      </c>
      <c r="H24" s="74">
        <f>SUM(H22:H23,H20)</f>
        <v>158750</v>
      </c>
      <c r="I24" s="74">
        <f>SUM(I22:I23,I20)</f>
        <v>129750</v>
      </c>
      <c r="J24" s="67"/>
      <c r="K24" s="67"/>
      <c r="L24" s="55"/>
      <c r="M24" s="55"/>
    </row>
    <row r="25" spans="1:13" ht="19.8" thickTop="1" x14ac:dyDescent="0.5">
      <c r="A25" s="1"/>
      <c r="F25" s="6"/>
      <c r="G25" s="6"/>
      <c r="H25" s="6"/>
      <c r="I25" s="6"/>
      <c r="J25" s="17"/>
    </row>
    <row r="26" spans="1:13" x14ac:dyDescent="0.5">
      <c r="A26" s="5"/>
    </row>
    <row r="27" spans="1:13" x14ac:dyDescent="0.5">
      <c r="A27" s="5"/>
    </row>
    <row r="31" spans="1:13" x14ac:dyDescent="0.5">
      <c r="A31" s="5"/>
    </row>
    <row r="32" spans="1:13" x14ac:dyDescent="0.5">
      <c r="A32" s="5"/>
    </row>
  </sheetData>
  <pageMargins left="0.7" right="0.7" top="0.75" bottom="0.75" header="0.3" footer="0.3"/>
  <pageSetup paperSize="5" scale="90" orientation="portrait" r:id="rId1"/>
  <headerFooter>
    <oddHeader>&amp;C&amp;"Arial,Regular"United Way of Hernando County
2020-2021 CIG Agency Allocation Forecasting as of 5/5/20</oddHeader>
    <oddFooter>&amp;Z&amp;F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Layout" zoomScale="90" zoomScaleNormal="100" zoomScalePageLayoutView="90" workbookViewId="0">
      <selection activeCell="H9" sqref="H9"/>
    </sheetView>
  </sheetViews>
  <sheetFormatPr defaultColWidth="9.109375" defaultRowHeight="19.2" x14ac:dyDescent="0.5"/>
  <cols>
    <col min="1" max="1" width="18.77734375" style="4" customWidth="1"/>
    <col min="2" max="2" width="11.6640625" style="6" customWidth="1"/>
    <col min="3" max="3" width="5.88671875" style="3" customWidth="1"/>
    <col min="4" max="4" width="8.33203125" style="3" customWidth="1"/>
    <col min="5" max="5" width="5.77734375" style="3" customWidth="1"/>
    <col min="6" max="6" width="13.44140625" style="3" customWidth="1"/>
    <col min="7" max="7" width="11.109375" style="3" customWidth="1"/>
    <col min="8" max="8" width="12.21875" style="3" customWidth="1"/>
    <col min="9" max="9" width="12.77734375" style="3" customWidth="1"/>
    <col min="10" max="10" width="19" style="2" customWidth="1"/>
    <col min="11" max="11" width="10.109375" style="2" customWidth="1"/>
    <col min="12" max="16384" width="9.109375" style="3"/>
  </cols>
  <sheetData>
    <row r="1" spans="1:13" s="9" customFormat="1" ht="72.599999999999994" thickBot="1" x14ac:dyDescent="0.55000000000000004">
      <c r="A1" s="41" t="s">
        <v>0</v>
      </c>
      <c r="B1" s="42" t="s">
        <v>34</v>
      </c>
      <c r="C1" s="43" t="s">
        <v>68</v>
      </c>
      <c r="D1" s="112" t="s">
        <v>69</v>
      </c>
      <c r="E1" s="45" t="s">
        <v>70</v>
      </c>
      <c r="F1" s="46" t="s">
        <v>57</v>
      </c>
      <c r="G1" s="46" t="s">
        <v>64</v>
      </c>
      <c r="H1" s="46" t="s">
        <v>66</v>
      </c>
      <c r="I1" s="46" t="s">
        <v>65</v>
      </c>
      <c r="J1" s="46" t="s">
        <v>32</v>
      </c>
      <c r="K1" s="46" t="s">
        <v>25</v>
      </c>
      <c r="L1" s="47"/>
      <c r="M1" s="47"/>
    </row>
    <row r="2" spans="1:13" ht="37.200000000000003" customHeight="1" x14ac:dyDescent="0.5">
      <c r="A2" s="93" t="s">
        <v>77</v>
      </c>
      <c r="B2" s="103">
        <v>50000</v>
      </c>
      <c r="C2" s="56" t="s">
        <v>54</v>
      </c>
      <c r="D2" s="50" t="s">
        <v>55</v>
      </c>
      <c r="E2" s="57"/>
      <c r="F2" s="104">
        <v>3333</v>
      </c>
      <c r="G2" s="105">
        <v>6250</v>
      </c>
      <c r="H2" s="106">
        <v>25000</v>
      </c>
      <c r="I2" s="109">
        <v>10000</v>
      </c>
      <c r="J2" s="98" t="s">
        <v>62</v>
      </c>
      <c r="K2" s="59" t="s">
        <v>20</v>
      </c>
      <c r="L2" s="55"/>
      <c r="M2" s="55"/>
    </row>
    <row r="3" spans="1:13" x14ac:dyDescent="0.5">
      <c r="A3" s="92" t="s">
        <v>5</v>
      </c>
      <c r="B3" s="94">
        <v>10000</v>
      </c>
      <c r="C3" s="56" t="s">
        <v>28</v>
      </c>
      <c r="D3" s="50"/>
      <c r="E3" s="57"/>
      <c r="F3" s="99">
        <v>1666</v>
      </c>
      <c r="G3" s="108">
        <v>1250</v>
      </c>
      <c r="H3" s="106">
        <f>B3/2</f>
        <v>5000</v>
      </c>
      <c r="I3" s="111" t="s">
        <v>28</v>
      </c>
      <c r="J3" s="114" t="s">
        <v>76</v>
      </c>
      <c r="K3" s="59" t="s">
        <v>20</v>
      </c>
      <c r="L3" s="55"/>
      <c r="M3" s="55"/>
    </row>
    <row r="4" spans="1:13" x14ac:dyDescent="0.5">
      <c r="A4" s="92" t="s">
        <v>6</v>
      </c>
      <c r="B4" s="94">
        <v>6500</v>
      </c>
      <c r="C4" s="56"/>
      <c r="D4" s="50" t="s">
        <v>28</v>
      </c>
      <c r="E4" s="57"/>
      <c r="F4" s="99">
        <v>1083</v>
      </c>
      <c r="G4" s="108">
        <v>812</v>
      </c>
      <c r="H4" s="106">
        <v>3250</v>
      </c>
      <c r="I4" s="107">
        <v>3250</v>
      </c>
      <c r="J4" s="98"/>
      <c r="K4" s="59" t="s">
        <v>20</v>
      </c>
      <c r="L4" s="55"/>
      <c r="M4" s="55"/>
    </row>
    <row r="5" spans="1:13" x14ac:dyDescent="0.5">
      <c r="A5" s="92" t="s">
        <v>7</v>
      </c>
      <c r="B5" s="94">
        <v>35000</v>
      </c>
      <c r="C5" s="56" t="s">
        <v>28</v>
      </c>
      <c r="D5" s="50"/>
      <c r="E5" s="57"/>
      <c r="F5" s="99">
        <v>5833</v>
      </c>
      <c r="G5" s="108">
        <v>4375</v>
      </c>
      <c r="H5" s="106">
        <f>B5/2</f>
        <v>17500</v>
      </c>
      <c r="I5" s="107">
        <v>17500</v>
      </c>
      <c r="J5" s="98"/>
      <c r="K5" s="59" t="s">
        <v>20</v>
      </c>
      <c r="L5" s="55"/>
      <c r="M5" s="55"/>
    </row>
    <row r="6" spans="1:13" ht="31.8" customHeight="1" x14ac:dyDescent="0.5">
      <c r="A6" s="92" t="s">
        <v>8</v>
      </c>
      <c r="B6" s="94">
        <v>12000</v>
      </c>
      <c r="C6" s="56" t="s">
        <v>50</v>
      </c>
      <c r="D6" s="50"/>
      <c r="E6" s="57" t="s">
        <v>51</v>
      </c>
      <c r="F6" s="104">
        <v>1333</v>
      </c>
      <c r="G6" s="108">
        <v>1000</v>
      </c>
      <c r="H6" s="106">
        <v>4000</v>
      </c>
      <c r="I6" s="107">
        <v>4000</v>
      </c>
      <c r="J6" s="98" t="s">
        <v>67</v>
      </c>
      <c r="K6" s="59" t="s">
        <v>20</v>
      </c>
      <c r="L6" s="55"/>
      <c r="M6" s="55"/>
    </row>
    <row r="7" spans="1:13" ht="40.200000000000003" customHeight="1" x14ac:dyDescent="0.5">
      <c r="A7" s="92" t="s">
        <v>63</v>
      </c>
      <c r="B7" s="94">
        <v>10000</v>
      </c>
      <c r="C7" s="56"/>
      <c r="D7" s="50" t="s">
        <v>28</v>
      </c>
      <c r="E7" s="57"/>
      <c r="F7" s="99">
        <v>1666</v>
      </c>
      <c r="G7" s="108">
        <v>1250</v>
      </c>
      <c r="H7" s="106">
        <f>B7/2</f>
        <v>5000</v>
      </c>
      <c r="I7" s="107">
        <v>5000</v>
      </c>
      <c r="J7" s="98" t="s">
        <v>36</v>
      </c>
      <c r="K7" s="59" t="s">
        <v>20</v>
      </c>
      <c r="L7" s="55"/>
      <c r="M7" s="55"/>
    </row>
    <row r="8" spans="1:13" x14ac:dyDescent="0.5">
      <c r="A8" s="92" t="s">
        <v>10</v>
      </c>
      <c r="B8" s="94">
        <v>23000</v>
      </c>
      <c r="C8" s="56" t="s">
        <v>28</v>
      </c>
      <c r="D8" s="50"/>
      <c r="E8" s="57"/>
      <c r="F8" s="99">
        <v>3833</v>
      </c>
      <c r="G8" s="108">
        <v>2875</v>
      </c>
      <c r="H8" s="106">
        <f>B8/2</f>
        <v>11500</v>
      </c>
      <c r="I8" s="107">
        <v>11500</v>
      </c>
      <c r="J8" s="98"/>
      <c r="K8" s="59" t="s">
        <v>20</v>
      </c>
      <c r="L8" s="55"/>
      <c r="M8" s="55"/>
    </row>
    <row r="9" spans="1:13" ht="33" customHeight="1" x14ac:dyDescent="0.5">
      <c r="A9" s="92" t="s">
        <v>11</v>
      </c>
      <c r="B9" s="94">
        <v>12000</v>
      </c>
      <c r="C9" s="56"/>
      <c r="D9" s="50" t="s">
        <v>28</v>
      </c>
      <c r="E9" s="57"/>
      <c r="F9" s="99">
        <v>2000</v>
      </c>
      <c r="G9" s="108">
        <v>1500</v>
      </c>
      <c r="H9" s="106">
        <v>6000</v>
      </c>
      <c r="I9" s="111" t="s">
        <v>28</v>
      </c>
      <c r="J9" s="98" t="s">
        <v>42</v>
      </c>
      <c r="K9" s="59" t="s">
        <v>20</v>
      </c>
      <c r="L9" s="55"/>
      <c r="M9" s="55"/>
    </row>
    <row r="10" spans="1:13" ht="22.8" x14ac:dyDescent="0.5">
      <c r="A10" s="92" t="s">
        <v>12</v>
      </c>
      <c r="B10" s="94">
        <v>19000</v>
      </c>
      <c r="C10" s="56" t="s">
        <v>28</v>
      </c>
      <c r="D10" s="50"/>
      <c r="E10" s="57"/>
      <c r="F10" s="99">
        <v>3166</v>
      </c>
      <c r="G10" s="108">
        <v>2375</v>
      </c>
      <c r="H10" s="106">
        <f t="shared" ref="H10:H15" si="0">B10/2</f>
        <v>9500</v>
      </c>
      <c r="I10" s="107">
        <v>9500</v>
      </c>
      <c r="J10" s="98" t="s">
        <v>74</v>
      </c>
      <c r="K10" s="59" t="s">
        <v>20</v>
      </c>
      <c r="L10" s="55"/>
      <c r="M10" s="55"/>
    </row>
    <row r="11" spans="1:13" ht="28.2" customHeight="1" x14ac:dyDescent="0.5">
      <c r="A11" s="92" t="s">
        <v>13</v>
      </c>
      <c r="B11" s="94">
        <v>6000</v>
      </c>
      <c r="C11" s="56"/>
      <c r="D11" s="50" t="s">
        <v>28</v>
      </c>
      <c r="E11" s="57"/>
      <c r="F11" s="99">
        <v>1000</v>
      </c>
      <c r="G11" s="108">
        <v>750</v>
      </c>
      <c r="H11" s="106">
        <f t="shared" si="0"/>
        <v>3000</v>
      </c>
      <c r="I11" s="111" t="s">
        <v>28</v>
      </c>
      <c r="J11" s="98" t="s">
        <v>35</v>
      </c>
      <c r="K11" s="59" t="s">
        <v>20</v>
      </c>
      <c r="L11" s="55"/>
      <c r="M11" s="55"/>
    </row>
    <row r="12" spans="1:13" x14ac:dyDescent="0.5">
      <c r="A12" s="92" t="s">
        <v>14</v>
      </c>
      <c r="B12" s="94">
        <v>10000</v>
      </c>
      <c r="C12" s="56" t="s">
        <v>28</v>
      </c>
      <c r="D12" s="50"/>
      <c r="E12" s="57"/>
      <c r="F12" s="99">
        <v>1666</v>
      </c>
      <c r="G12" s="108">
        <v>1250</v>
      </c>
      <c r="H12" s="106">
        <f t="shared" si="0"/>
        <v>5000</v>
      </c>
      <c r="I12" s="111" t="s">
        <v>28</v>
      </c>
      <c r="J12" s="114" t="s">
        <v>72</v>
      </c>
      <c r="K12" s="59" t="s">
        <v>20</v>
      </c>
      <c r="L12" s="55"/>
      <c r="M12" s="55"/>
    </row>
    <row r="13" spans="1:13" ht="25.8" customHeight="1" x14ac:dyDescent="0.5">
      <c r="A13" s="92" t="s">
        <v>15</v>
      </c>
      <c r="B13" s="94">
        <v>10000</v>
      </c>
      <c r="C13" s="56"/>
      <c r="D13" s="50" t="s">
        <v>28</v>
      </c>
      <c r="E13" s="57"/>
      <c r="F13" s="99">
        <v>1666</v>
      </c>
      <c r="G13" s="108">
        <v>1250</v>
      </c>
      <c r="H13" s="106">
        <f t="shared" si="0"/>
        <v>5000</v>
      </c>
      <c r="I13" s="111" t="s">
        <v>28</v>
      </c>
      <c r="J13" s="98" t="s">
        <v>75</v>
      </c>
      <c r="K13" s="59" t="s">
        <v>20</v>
      </c>
      <c r="L13" s="55"/>
      <c r="M13" s="55"/>
    </row>
    <row r="14" spans="1:13" x14ac:dyDescent="0.5">
      <c r="A14" s="92" t="s">
        <v>16</v>
      </c>
      <c r="B14" s="94">
        <v>15000</v>
      </c>
      <c r="C14" s="56" t="s">
        <v>28</v>
      </c>
      <c r="D14" s="50"/>
      <c r="E14" s="57"/>
      <c r="F14" s="99">
        <v>2500</v>
      </c>
      <c r="G14" s="108">
        <v>1875</v>
      </c>
      <c r="H14" s="106">
        <f t="shared" si="0"/>
        <v>7500</v>
      </c>
      <c r="I14" s="107">
        <v>7500</v>
      </c>
      <c r="J14" s="98" t="s">
        <v>73</v>
      </c>
      <c r="K14" s="59" t="s">
        <v>20</v>
      </c>
      <c r="L14" s="55"/>
      <c r="M14" s="55"/>
    </row>
    <row r="15" spans="1:13" ht="22.8" x14ac:dyDescent="0.5">
      <c r="A15" s="92" t="s">
        <v>17</v>
      </c>
      <c r="B15" s="94">
        <v>7000</v>
      </c>
      <c r="C15" s="56" t="s">
        <v>28</v>
      </c>
      <c r="D15" s="50"/>
      <c r="E15" s="57"/>
      <c r="F15" s="99">
        <v>1166</v>
      </c>
      <c r="G15" s="108">
        <v>875</v>
      </c>
      <c r="H15" s="106">
        <f t="shared" si="0"/>
        <v>3500</v>
      </c>
      <c r="I15" s="107">
        <v>3500</v>
      </c>
      <c r="J15" s="98"/>
      <c r="K15" s="59" t="s">
        <v>20</v>
      </c>
      <c r="L15" s="55"/>
      <c r="M15" s="55"/>
    </row>
    <row r="16" spans="1:13" ht="25.8" customHeight="1" x14ac:dyDescent="0.5">
      <c r="A16" s="64" t="s">
        <v>71</v>
      </c>
      <c r="B16" s="65">
        <v>250000</v>
      </c>
      <c r="C16" s="55"/>
      <c r="D16" s="55"/>
      <c r="E16" s="55"/>
      <c r="F16" s="66">
        <f>SUM(F2:F15)</f>
        <v>31911</v>
      </c>
      <c r="G16" s="66">
        <f>SUM(G2:G15)</f>
        <v>27687</v>
      </c>
      <c r="H16" s="66">
        <f>SUM(H2:H15)</f>
        <v>110750</v>
      </c>
      <c r="I16" s="66">
        <f>SUM(I2:I15)</f>
        <v>71750</v>
      </c>
      <c r="J16" s="67"/>
      <c r="K16" s="67"/>
      <c r="L16" s="55"/>
      <c r="M16" s="55"/>
    </row>
    <row r="17" spans="1:13" x14ac:dyDescent="0.5">
      <c r="A17" s="68"/>
      <c r="B17" s="69"/>
      <c r="C17" s="55"/>
      <c r="D17" s="55"/>
      <c r="E17" s="55"/>
      <c r="F17" s="70"/>
      <c r="G17" s="70"/>
      <c r="H17" s="70"/>
      <c r="I17" s="70"/>
      <c r="J17" s="67"/>
      <c r="K17" s="67"/>
      <c r="L17" s="55"/>
      <c r="M17" s="55"/>
    </row>
    <row r="18" spans="1:13" x14ac:dyDescent="0.5">
      <c r="A18" s="71" t="s">
        <v>26</v>
      </c>
      <c r="B18" s="72">
        <v>25000</v>
      </c>
      <c r="C18" s="55"/>
      <c r="D18" s="55"/>
      <c r="E18" s="81"/>
      <c r="F18" s="72">
        <v>4166</v>
      </c>
      <c r="G18" s="72">
        <v>25000</v>
      </c>
      <c r="H18" s="72">
        <v>25000</v>
      </c>
      <c r="I18" s="72">
        <v>25000</v>
      </c>
      <c r="J18" s="67"/>
      <c r="K18" s="67"/>
      <c r="L18" s="55"/>
      <c r="M18" s="55"/>
    </row>
    <row r="19" spans="1:13" x14ac:dyDescent="0.5">
      <c r="A19" s="71" t="s">
        <v>18</v>
      </c>
      <c r="B19" s="72">
        <v>28000</v>
      </c>
      <c r="C19" s="55"/>
      <c r="D19" s="55"/>
      <c r="E19" s="81"/>
      <c r="F19" s="91">
        <v>4000</v>
      </c>
      <c r="G19" s="72">
        <v>24000</v>
      </c>
      <c r="H19" s="72">
        <v>24000</v>
      </c>
      <c r="I19" s="72">
        <v>24000</v>
      </c>
      <c r="J19" s="67"/>
      <c r="K19" s="67"/>
      <c r="L19" s="55"/>
      <c r="M19" s="55"/>
    </row>
    <row r="20" spans="1:13" ht="19.8" thickBot="1" x14ac:dyDescent="0.55000000000000004">
      <c r="A20" s="73" t="s">
        <v>41</v>
      </c>
      <c r="B20" s="74">
        <f>B16+B18+B19</f>
        <v>303000</v>
      </c>
      <c r="C20" s="55"/>
      <c r="D20" s="55"/>
      <c r="E20" s="55"/>
      <c r="F20" s="74">
        <f>SUM(F18:F19,F16)</f>
        <v>40077</v>
      </c>
      <c r="G20" s="75">
        <f>SUM(G18:G19,G16)</f>
        <v>76687</v>
      </c>
      <c r="H20" s="74">
        <f>SUM(H18:H19,H16)</f>
        <v>159750</v>
      </c>
      <c r="I20" s="74">
        <f>SUM(I18:I19,I16)</f>
        <v>120750</v>
      </c>
      <c r="J20" s="67"/>
      <c r="K20" s="67"/>
      <c r="L20" s="55"/>
      <c r="M20" s="55"/>
    </row>
    <row r="21" spans="1:13" ht="19.8" thickTop="1" x14ac:dyDescent="0.5">
      <c r="A21" s="1"/>
      <c r="F21" s="6"/>
      <c r="G21" s="6"/>
      <c r="H21" s="6"/>
      <c r="I21" s="6"/>
      <c r="J21" s="17"/>
    </row>
    <row r="22" spans="1:13" x14ac:dyDescent="0.5">
      <c r="A22" s="5"/>
    </row>
    <row r="23" spans="1:13" x14ac:dyDescent="0.5">
      <c r="A23" s="5"/>
    </row>
    <row r="27" spans="1:13" x14ac:dyDescent="0.5">
      <c r="A27" s="5"/>
    </row>
    <row r="28" spans="1:13" x14ac:dyDescent="0.5">
      <c r="A28" s="5"/>
    </row>
  </sheetData>
  <pageMargins left="0.7" right="0.7" top="0.75" bottom="0.75" header="0.3" footer="0.3"/>
  <pageSetup paperSize="5" scale="90" orientation="landscape" r:id="rId1"/>
  <headerFooter>
    <oddHeader>&amp;C&amp;"Arial,Regular"United Way of Hernando County
2020-2021 CIG Agency Allocation Forecasting as of 6/15/20</oddHeader>
    <oddFooter>&amp;Z&amp;F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view="pageLayout" zoomScale="120" zoomScaleNormal="100" zoomScalePageLayoutView="120" workbookViewId="0">
      <selection activeCell="D2" sqref="D2"/>
    </sheetView>
  </sheetViews>
  <sheetFormatPr defaultColWidth="9.109375" defaultRowHeight="19.2" x14ac:dyDescent="0.5"/>
  <cols>
    <col min="1" max="1" width="21.21875" style="4" customWidth="1"/>
    <col min="2" max="2" width="11.6640625" style="6" hidden="1" customWidth="1"/>
    <col min="3" max="3" width="5.88671875" style="3" customWidth="1"/>
    <col min="4" max="4" width="8.33203125" style="3" customWidth="1"/>
    <col min="5" max="5" width="5.77734375" style="3" customWidth="1"/>
    <col min="6" max="6" width="11.109375" style="3" customWidth="1"/>
    <col min="7" max="7" width="12.21875" style="3" customWidth="1"/>
    <col min="8" max="8" width="110.88671875" style="2" customWidth="1"/>
    <col min="9" max="16384" width="9.109375" style="3"/>
  </cols>
  <sheetData>
    <row r="1" spans="1:10" s="9" customFormat="1" ht="41.4" thickBot="1" x14ac:dyDescent="0.55000000000000004">
      <c r="A1" s="118" t="s">
        <v>96</v>
      </c>
      <c r="B1" s="119" t="s">
        <v>34</v>
      </c>
      <c r="C1" s="120" t="s">
        <v>80</v>
      </c>
      <c r="D1" s="112" t="s">
        <v>104</v>
      </c>
      <c r="E1" s="121" t="s">
        <v>103</v>
      </c>
      <c r="F1" s="122" t="s">
        <v>94</v>
      </c>
      <c r="G1" s="122" t="s">
        <v>95</v>
      </c>
      <c r="H1" s="122" t="s">
        <v>87</v>
      </c>
      <c r="I1" s="47"/>
      <c r="J1" s="47"/>
    </row>
    <row r="2" spans="1:10" ht="47.4" customHeight="1" x14ac:dyDescent="0.5">
      <c r="A2" s="93" t="s">
        <v>100</v>
      </c>
      <c r="B2" s="103">
        <v>50000</v>
      </c>
      <c r="C2" s="56" t="s">
        <v>78</v>
      </c>
      <c r="D2" s="50" t="s">
        <v>98</v>
      </c>
      <c r="E2" s="57"/>
      <c r="F2" s="108">
        <v>6250</v>
      </c>
      <c r="G2" s="106">
        <v>25000</v>
      </c>
      <c r="H2" s="98" t="s">
        <v>79</v>
      </c>
      <c r="I2" s="55"/>
      <c r="J2" s="55"/>
    </row>
    <row r="3" spans="1:10" ht="39" x14ac:dyDescent="0.5">
      <c r="A3" s="92" t="s">
        <v>5</v>
      </c>
      <c r="B3" s="94">
        <v>10000</v>
      </c>
      <c r="C3" s="56"/>
      <c r="D3" s="50"/>
      <c r="E3" s="57" t="s">
        <v>28</v>
      </c>
      <c r="F3" s="115"/>
      <c r="G3" s="115">
        <v>3750</v>
      </c>
      <c r="H3" s="114" t="s">
        <v>81</v>
      </c>
      <c r="I3" s="55"/>
      <c r="J3" s="55"/>
    </row>
    <row r="4" spans="1:10" x14ac:dyDescent="0.5">
      <c r="A4" s="92" t="s">
        <v>6</v>
      </c>
      <c r="B4" s="94">
        <v>6500</v>
      </c>
      <c r="C4" s="56" t="s">
        <v>28</v>
      </c>
      <c r="D4" s="50"/>
      <c r="E4" s="57"/>
      <c r="F4" s="108">
        <v>812</v>
      </c>
      <c r="G4" s="106">
        <v>3250</v>
      </c>
      <c r="H4" s="98" t="s">
        <v>90</v>
      </c>
      <c r="I4" s="55"/>
      <c r="J4" s="55"/>
    </row>
    <row r="5" spans="1:10" x14ac:dyDescent="0.5">
      <c r="A5" s="92" t="s">
        <v>7</v>
      </c>
      <c r="B5" s="94">
        <v>35000</v>
      </c>
      <c r="C5" s="56" t="s">
        <v>28</v>
      </c>
      <c r="D5" s="50"/>
      <c r="E5" s="57"/>
      <c r="F5" s="108">
        <v>4375</v>
      </c>
      <c r="G5" s="106">
        <f>B5/2</f>
        <v>17500</v>
      </c>
      <c r="H5" s="98" t="s">
        <v>82</v>
      </c>
      <c r="I5" s="55"/>
      <c r="J5" s="55"/>
    </row>
    <row r="6" spans="1:10" ht="31.8" customHeight="1" x14ac:dyDescent="0.5">
      <c r="A6" s="92" t="s">
        <v>8</v>
      </c>
      <c r="B6" s="94">
        <v>12000</v>
      </c>
      <c r="C6" s="56"/>
      <c r="D6" s="50" t="s">
        <v>28</v>
      </c>
      <c r="E6" s="57"/>
      <c r="F6" s="108">
        <v>1000</v>
      </c>
      <c r="G6" s="106">
        <v>4000</v>
      </c>
      <c r="H6" s="98" t="s">
        <v>83</v>
      </c>
      <c r="I6" s="55"/>
      <c r="J6" s="55"/>
    </row>
    <row r="7" spans="1:10" ht="40.200000000000003" customHeight="1" x14ac:dyDescent="0.5">
      <c r="A7" s="92" t="s">
        <v>63</v>
      </c>
      <c r="B7" s="94">
        <v>10000</v>
      </c>
      <c r="C7" s="56"/>
      <c r="D7" s="50" t="s">
        <v>28</v>
      </c>
      <c r="E7" s="57"/>
      <c r="F7" s="108">
        <v>1250</v>
      </c>
      <c r="G7" s="106">
        <f>B7/2</f>
        <v>5000</v>
      </c>
      <c r="H7" s="98" t="s">
        <v>84</v>
      </c>
      <c r="I7" s="55"/>
      <c r="J7" s="55"/>
    </row>
    <row r="8" spans="1:10" ht="22.8" x14ac:dyDescent="0.5">
      <c r="A8" s="92" t="s">
        <v>101</v>
      </c>
      <c r="B8" s="94">
        <v>23000</v>
      </c>
      <c r="C8" s="56"/>
      <c r="D8" s="50" t="s">
        <v>78</v>
      </c>
      <c r="E8" s="57"/>
      <c r="F8" s="108">
        <v>2875</v>
      </c>
      <c r="G8" s="106">
        <f>B8/2</f>
        <v>11500</v>
      </c>
      <c r="H8" s="98" t="s">
        <v>91</v>
      </c>
      <c r="I8" s="55"/>
      <c r="J8" s="55"/>
    </row>
    <row r="9" spans="1:10" ht="33" customHeight="1" x14ac:dyDescent="0.5">
      <c r="A9" s="92" t="s">
        <v>11</v>
      </c>
      <c r="B9" s="94">
        <v>12000</v>
      </c>
      <c r="C9" s="56"/>
      <c r="D9" s="50" t="s">
        <v>28</v>
      </c>
      <c r="E9" s="57"/>
      <c r="F9" s="108">
        <v>1500</v>
      </c>
      <c r="G9" s="106">
        <v>6000</v>
      </c>
      <c r="H9" s="98" t="s">
        <v>85</v>
      </c>
      <c r="I9" s="55"/>
      <c r="J9" s="55"/>
    </row>
    <row r="10" spans="1:10" ht="46.8" x14ac:dyDescent="0.5">
      <c r="A10" s="92" t="s">
        <v>12</v>
      </c>
      <c r="B10" s="94">
        <v>19000</v>
      </c>
      <c r="C10" s="56" t="s">
        <v>28</v>
      </c>
      <c r="D10" s="50" t="s">
        <v>98</v>
      </c>
      <c r="E10" s="57"/>
      <c r="F10" s="108">
        <v>2375</v>
      </c>
      <c r="G10" s="106">
        <f>B10/2</f>
        <v>9500</v>
      </c>
      <c r="H10" s="98" t="s">
        <v>92</v>
      </c>
      <c r="I10" s="55"/>
      <c r="J10" s="55"/>
    </row>
    <row r="11" spans="1:10" ht="26.4" customHeight="1" x14ac:dyDescent="0.5">
      <c r="A11" s="92" t="s">
        <v>13</v>
      </c>
      <c r="B11" s="94">
        <v>6000</v>
      </c>
      <c r="C11" s="56" t="s">
        <v>28</v>
      </c>
      <c r="D11" s="50"/>
      <c r="E11" s="57"/>
      <c r="F11" s="108">
        <v>750</v>
      </c>
      <c r="G11" s="106">
        <f>B11/2</f>
        <v>3000</v>
      </c>
      <c r="H11" s="98" t="s">
        <v>86</v>
      </c>
      <c r="I11" s="55"/>
      <c r="J11" s="55"/>
    </row>
    <row r="12" spans="1:10" x14ac:dyDescent="0.5">
      <c r="A12" s="92" t="s">
        <v>102</v>
      </c>
      <c r="B12" s="94">
        <v>10000</v>
      </c>
      <c r="C12" s="56"/>
      <c r="D12" s="50"/>
      <c r="E12" s="57" t="s">
        <v>78</v>
      </c>
      <c r="F12" s="115"/>
      <c r="G12" s="115">
        <v>3750</v>
      </c>
      <c r="H12" s="114" t="s">
        <v>72</v>
      </c>
      <c r="I12" s="55"/>
      <c r="J12" s="55"/>
    </row>
    <row r="13" spans="1:10" ht="25.8" customHeight="1" x14ac:dyDescent="0.5">
      <c r="A13" s="92" t="s">
        <v>15</v>
      </c>
      <c r="B13" s="94">
        <v>10000</v>
      </c>
      <c r="C13" s="56"/>
      <c r="D13" s="50" t="s">
        <v>28</v>
      </c>
      <c r="E13" s="57"/>
      <c r="F13" s="108">
        <v>1250</v>
      </c>
      <c r="G13" s="106">
        <f>B13/2</f>
        <v>5000</v>
      </c>
      <c r="H13" s="98" t="s">
        <v>88</v>
      </c>
      <c r="I13" s="55"/>
      <c r="J13" s="55"/>
    </row>
    <row r="14" spans="1:10" ht="23.4" x14ac:dyDescent="0.5">
      <c r="A14" s="92" t="s">
        <v>16</v>
      </c>
      <c r="B14" s="94">
        <v>15000</v>
      </c>
      <c r="C14" s="56" t="s">
        <v>28</v>
      </c>
      <c r="D14" s="50" t="s">
        <v>98</v>
      </c>
      <c r="E14" s="57"/>
      <c r="F14" s="108">
        <v>1875</v>
      </c>
      <c r="G14" s="106">
        <f>B14/2</f>
        <v>7500</v>
      </c>
      <c r="H14" s="114" t="s">
        <v>89</v>
      </c>
      <c r="I14" s="55"/>
      <c r="J14" s="55"/>
    </row>
    <row r="15" spans="1:10" ht="32.4" customHeight="1" x14ac:dyDescent="0.5">
      <c r="A15" s="92" t="s">
        <v>17</v>
      </c>
      <c r="B15" s="94">
        <v>7000</v>
      </c>
      <c r="C15" s="56" t="s">
        <v>28</v>
      </c>
      <c r="D15" s="50" t="s">
        <v>98</v>
      </c>
      <c r="E15" s="57"/>
      <c r="F15" s="108">
        <v>875</v>
      </c>
      <c r="G15" s="106">
        <f>B15/2</f>
        <v>3500</v>
      </c>
      <c r="H15" s="98" t="s">
        <v>93</v>
      </c>
      <c r="I15" s="55"/>
      <c r="J15" s="55"/>
    </row>
    <row r="16" spans="1:10" ht="22.2" customHeight="1" x14ac:dyDescent="0.5">
      <c r="A16" s="132" t="s">
        <v>97</v>
      </c>
      <c r="B16" s="65">
        <v>250000</v>
      </c>
      <c r="C16" s="55"/>
      <c r="D16" s="55"/>
      <c r="E16" s="55"/>
      <c r="F16" s="117">
        <f>SUM(F2:F15)</f>
        <v>25187</v>
      </c>
      <c r="G16" s="116">
        <f>SUM(G2:G15)</f>
        <v>108250</v>
      </c>
      <c r="H16" s="67"/>
      <c r="I16" s="55"/>
      <c r="J16" s="55"/>
    </row>
    <row r="17" spans="1:10" ht="13.8" customHeight="1" x14ac:dyDescent="0.5">
      <c r="A17" s="123" t="s">
        <v>26</v>
      </c>
      <c r="B17" s="124">
        <v>25000</v>
      </c>
      <c r="C17" s="125"/>
      <c r="D17" s="125"/>
      <c r="E17" s="126"/>
      <c r="F17" s="124">
        <v>6250</v>
      </c>
      <c r="G17" s="124">
        <v>25000</v>
      </c>
      <c r="H17" s="67"/>
      <c r="I17" s="55"/>
      <c r="J17" s="55"/>
    </row>
    <row r="18" spans="1:10" ht="12.6" customHeight="1" x14ac:dyDescent="0.5">
      <c r="A18" s="123" t="s">
        <v>99</v>
      </c>
      <c r="B18" s="124">
        <v>28000</v>
      </c>
      <c r="C18" s="125"/>
      <c r="D18" s="125"/>
      <c r="E18" s="131" t="s">
        <v>98</v>
      </c>
      <c r="F18" s="124">
        <v>6000</v>
      </c>
      <c r="G18" s="124">
        <v>24000</v>
      </c>
      <c r="H18" s="67"/>
      <c r="I18" s="55"/>
      <c r="J18" s="55"/>
    </row>
    <row r="19" spans="1:10" ht="19.8" thickBot="1" x14ac:dyDescent="0.55000000000000004">
      <c r="A19" s="132" t="s">
        <v>41</v>
      </c>
      <c r="B19" s="130">
        <f>B16+B17+B18</f>
        <v>303000</v>
      </c>
      <c r="C19" s="125"/>
      <c r="D19" s="125"/>
      <c r="E19" s="125"/>
      <c r="F19" s="133">
        <f>SUM(F17:F18,F16)</f>
        <v>37437</v>
      </c>
      <c r="G19" s="134">
        <f>SUM(G17:G18,G16)</f>
        <v>157250</v>
      </c>
      <c r="H19" s="67"/>
      <c r="I19" s="55"/>
      <c r="J19" s="55"/>
    </row>
    <row r="20" spans="1:10" ht="19.8" thickTop="1" x14ac:dyDescent="0.5">
      <c r="A20" s="127"/>
      <c r="B20" s="128"/>
      <c r="C20" s="129"/>
      <c r="D20" s="129"/>
      <c r="E20" s="129"/>
      <c r="F20" s="129"/>
      <c r="G20" s="129"/>
    </row>
  </sheetData>
  <pageMargins left="0.7" right="0.7" top="0.75" bottom="0.75" header="0.3" footer="0.3"/>
  <pageSetup paperSize="5" scale="90" orientation="landscape" r:id="rId1"/>
  <headerFooter>
    <oddHeader>&amp;C&amp;"Arial,Regular"United Way of Hernando County
2020-2021 CIG Agency Allocation Forecasting as of 6/22/20</oddHeader>
    <oddFooter>&amp;C&amp;Z&amp;F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1st DRAFT Feb2020</vt:lpstr>
      <vt:lpstr>2nd DRAFT April2020</vt:lpstr>
      <vt:lpstr>3rd DRAFT May2020</vt:lpstr>
      <vt:lpstr>4th DRAFT June2020</vt:lpstr>
      <vt:lpstr>4th DRAFT June2020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uwhernando</dc:creator>
  <cp:lastModifiedBy>Owner</cp:lastModifiedBy>
  <cp:lastPrinted>2020-06-24T14:36:19Z</cp:lastPrinted>
  <dcterms:created xsi:type="dcterms:W3CDTF">2020-01-24T15:29:49Z</dcterms:created>
  <dcterms:modified xsi:type="dcterms:W3CDTF">2020-06-24T14:43:51Z</dcterms:modified>
</cp:coreProperties>
</file>